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63 DE 2024/PUBLICACION/"/>
    </mc:Choice>
  </mc:AlternateContent>
  <xr:revisionPtr revIDLastSave="439" documentId="13_ncr:1_{F325527D-AE3E-4150-8C66-BA9D114568FD}" xr6:coauthVersionLast="47" xr6:coauthVersionMax="47" xr10:uidLastSave="{77BB4BB5-104F-4FE2-8016-C8EFCFAF940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7" l="1"/>
  <c r="L51" i="7"/>
  <c r="L52" i="7"/>
  <c r="L53" i="7"/>
  <c r="L54" i="7"/>
  <c r="L55" i="7"/>
  <c r="L56" i="7"/>
  <c r="N56" i="7" s="1"/>
  <c r="L57" i="7"/>
  <c r="N57" i="7" s="1"/>
  <c r="L58" i="7"/>
  <c r="N58" i="7" s="1"/>
  <c r="L59" i="7"/>
  <c r="N59" i="7" s="1"/>
  <c r="L60" i="7"/>
  <c r="N60" i="7" s="1"/>
  <c r="L61" i="7"/>
  <c r="N61" i="7" s="1"/>
  <c r="L62" i="7"/>
  <c r="N62" i="7" s="1"/>
  <c r="L63" i="7"/>
  <c r="N63" i="7" s="1"/>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K50" i="7" s="1"/>
  <c r="H51" i="7"/>
  <c r="K51" i="7" s="1"/>
  <c r="H52" i="7"/>
  <c r="K52" i="7" s="1"/>
  <c r="H53" i="7"/>
  <c r="K53" i="7" s="1"/>
  <c r="H54" i="7"/>
  <c r="K54" i="7" s="1"/>
  <c r="H55" i="7"/>
  <c r="K55" i="7" s="1"/>
  <c r="H56" i="7"/>
  <c r="K56" i="7" s="1"/>
  <c r="H57" i="7"/>
  <c r="K57" i="7" s="1"/>
  <c r="H58" i="7"/>
  <c r="K58" i="7" s="1"/>
  <c r="H59" i="7"/>
  <c r="H60" i="7"/>
  <c r="K60" i="7" s="1"/>
  <c r="H61" i="7"/>
  <c r="K61" i="7" s="1"/>
  <c r="H62" i="7"/>
  <c r="K62" i="7" s="1"/>
  <c r="H63" i="7"/>
  <c r="H64" i="7"/>
  <c r="H65" i="7"/>
  <c r="H66" i="7"/>
  <c r="H67" i="7"/>
  <c r="H68" i="7"/>
  <c r="H69" i="7"/>
  <c r="H70" i="7"/>
  <c r="H71" i="7"/>
  <c r="H72" i="7"/>
  <c r="H73" i="7"/>
  <c r="H74" i="7"/>
  <c r="A51" i="7"/>
  <c r="A52" i="7"/>
  <c r="A53" i="7"/>
  <c r="A54" i="7"/>
  <c r="A55" i="7"/>
  <c r="A56" i="7"/>
  <c r="A57" i="7"/>
  <c r="A58" i="7"/>
  <c r="A59" i="7"/>
  <c r="A60" i="7"/>
  <c r="A61" i="7"/>
  <c r="A62" i="7"/>
  <c r="A63" i="7"/>
  <c r="A64" i="7"/>
  <c r="A65" i="7"/>
  <c r="A66" i="7"/>
  <c r="A67" i="7"/>
  <c r="A68" i="7"/>
  <c r="A69" i="7"/>
  <c r="A70" i="7"/>
  <c r="A71" i="7"/>
  <c r="A72" i="7"/>
  <c r="A73" i="7"/>
  <c r="A74" i="7"/>
  <c r="A50" i="7"/>
  <c r="M63" i="7" l="1"/>
  <c r="M62" i="7"/>
  <c r="M61" i="7"/>
  <c r="M60" i="7"/>
  <c r="O60" i="7" s="1"/>
  <c r="M59" i="7"/>
  <c r="O59" i="7" s="1"/>
  <c r="M58" i="7"/>
  <c r="M57" i="7"/>
  <c r="M56" i="7"/>
  <c r="K59" i="7"/>
  <c r="K63" i="7"/>
  <c r="O58" i="7"/>
  <c r="O62" i="7"/>
  <c r="O57" i="7"/>
  <c r="O61" i="7"/>
  <c r="O56" i="7"/>
  <c r="M55" i="7"/>
  <c r="N55" i="7"/>
  <c r="N54" i="7"/>
  <c r="N53" i="7"/>
  <c r="N52" i="7"/>
  <c r="N51" i="7"/>
  <c r="N50" i="7"/>
  <c r="M54" i="7"/>
  <c r="M53" i="7"/>
  <c r="M52" i="7"/>
  <c r="M51" i="7"/>
  <c r="M50" i="7"/>
  <c r="O55" i="7" l="1"/>
  <c r="O50" i="7"/>
  <c r="O51" i="7"/>
  <c r="O52" i="7"/>
  <c r="O53" i="7"/>
  <c r="O54" i="7"/>
  <c r="L16" i="7"/>
  <c r="M16" i="7" s="1"/>
  <c r="L17" i="7"/>
  <c r="M17" i="7" s="1"/>
  <c r="L18" i="7"/>
  <c r="M18" i="7" s="1"/>
  <c r="L19" i="7"/>
  <c r="M19" i="7" s="1"/>
  <c r="L20" i="7"/>
  <c r="M20" i="7" s="1"/>
  <c r="L21" i="7"/>
  <c r="N21" i="7" s="1"/>
  <c r="M21" i="7"/>
  <c r="L22" i="7"/>
  <c r="N22" i="7" s="1"/>
  <c r="L23" i="7"/>
  <c r="N23" i="7" s="1"/>
  <c r="L24" i="7"/>
  <c r="M24" i="7" s="1"/>
  <c r="L25" i="7"/>
  <c r="M25" i="7" s="1"/>
  <c r="L26" i="7"/>
  <c r="M26" i="7" s="1"/>
  <c r="L27" i="7"/>
  <c r="M27" i="7" s="1"/>
  <c r="L28" i="7"/>
  <c r="M28" i="7" s="1"/>
  <c r="L29" i="7"/>
  <c r="N29" i="7" s="1"/>
  <c r="L30" i="7"/>
  <c r="M30" i="7" s="1"/>
  <c r="L31" i="7"/>
  <c r="M31" i="7" s="1"/>
  <c r="L32" i="7"/>
  <c r="M32" i="7" s="1"/>
  <c r="L33" i="7"/>
  <c r="N33" i="7" s="1"/>
  <c r="L34" i="7"/>
  <c r="N34" i="7" s="1"/>
  <c r="L35" i="7"/>
  <c r="N35" i="7" s="1"/>
  <c r="L36" i="7"/>
  <c r="M36" i="7" s="1"/>
  <c r="L37" i="7"/>
  <c r="N37" i="7" s="1"/>
  <c r="L38" i="7"/>
  <c r="M38" i="7" s="1"/>
  <c r="L39" i="7"/>
  <c r="M39" i="7" s="1"/>
  <c r="L40" i="7"/>
  <c r="M40" i="7" s="1"/>
  <c r="L41" i="7"/>
  <c r="N41" i="7" s="1"/>
  <c r="L42" i="7"/>
  <c r="M42" i="7" s="1"/>
  <c r="L43" i="7"/>
  <c r="M43" i="7" s="1"/>
  <c r="L44" i="7"/>
  <c r="M44" i="7" s="1"/>
  <c r="L45" i="7"/>
  <c r="N45" i="7" s="1"/>
  <c r="L46" i="7"/>
  <c r="M46" i="7" s="1"/>
  <c r="L47" i="7"/>
  <c r="N47" i="7" s="1"/>
  <c r="L48" i="7"/>
  <c r="M48" i="7" s="1"/>
  <c r="L49" i="7"/>
  <c r="M49" i="7" s="1"/>
  <c r="J64" i="7"/>
  <c r="K64" i="7" s="1"/>
  <c r="L64" i="7"/>
  <c r="J65" i="7"/>
  <c r="L65" i="7"/>
  <c r="M65" i="7" s="1"/>
  <c r="J66" i="7"/>
  <c r="L66" i="7"/>
  <c r="M66" i="7" s="1"/>
  <c r="L15" i="7"/>
  <c r="M15" i="7" s="1"/>
  <c r="J67" i="7"/>
  <c r="L67" i="7"/>
  <c r="N67" i="7" s="1"/>
  <c r="J68" i="7"/>
  <c r="L68" i="7"/>
  <c r="M68" i="7" s="1"/>
  <c r="J69" i="7"/>
  <c r="L69" i="7"/>
  <c r="N69" i="7" s="1"/>
  <c r="J70" i="7"/>
  <c r="L70" i="7"/>
  <c r="N70" i="7" s="1"/>
  <c r="J71" i="7"/>
  <c r="L71" i="7"/>
  <c r="M71" i="7" s="1"/>
  <c r="J72" i="7"/>
  <c r="L72" i="7"/>
  <c r="N72" i="7" s="1"/>
  <c r="O77" i="7"/>
  <c r="O76" i="7"/>
  <c r="L74" i="7"/>
  <c r="N74" i="7" s="1"/>
  <c r="J74" i="7"/>
  <c r="L73" i="7"/>
  <c r="M73" i="7" s="1"/>
  <c r="J73" i="7"/>
  <c r="L14" i="7"/>
  <c r="M14" i="7" s="1"/>
  <c r="J14" i="7"/>
  <c r="H14" i="7"/>
  <c r="N64" i="7" l="1"/>
  <c r="M64" i="7"/>
  <c r="M22" i="7"/>
  <c r="O22" i="7" s="1"/>
  <c r="K30" i="7"/>
  <c r="K21" i="7"/>
  <c r="K72" i="7"/>
  <c r="K47" i="7"/>
  <c r="K36" i="7"/>
  <c r="K19" i="7"/>
  <c r="K66" i="7"/>
  <c r="M45" i="7"/>
  <c r="O45" i="7" s="1"/>
  <c r="N18" i="7"/>
  <c r="O18" i="7" s="1"/>
  <c r="K49" i="7"/>
  <c r="K45" i="7"/>
  <c r="K37" i="7"/>
  <c r="K24" i="7"/>
  <c r="K27" i="7"/>
  <c r="K35" i="7"/>
  <c r="K48" i="7"/>
  <c r="M37" i="7"/>
  <c r="O37" i="7" s="1"/>
  <c r="M34" i="7"/>
  <c r="O34" i="7" s="1"/>
  <c r="K31" i="7"/>
  <c r="N27" i="7"/>
  <c r="O27" i="7" s="1"/>
  <c r="N17" i="7"/>
  <c r="O17" i="7" s="1"/>
  <c r="K25" i="7"/>
  <c r="O63" i="7"/>
  <c r="N49" i="7"/>
  <c r="O49" i="7" s="1"/>
  <c r="M29" i="7"/>
  <c r="O29" i="7" s="1"/>
  <c r="N26" i="7"/>
  <c r="O26" i="7" s="1"/>
  <c r="K20" i="7"/>
  <c r="N68" i="7"/>
  <c r="O68" i="7" s="1"/>
  <c r="N46" i="7"/>
  <c r="O46" i="7" s="1"/>
  <c r="N39" i="7"/>
  <c r="O39" i="7" s="1"/>
  <c r="K23" i="7"/>
  <c r="K43" i="7"/>
  <c r="K29" i="7"/>
  <c r="K26" i="7"/>
  <c r="M35" i="7"/>
  <c r="O35" i="7" s="1"/>
  <c r="N28" i="7"/>
  <c r="O28" i="7" s="1"/>
  <c r="K41" i="7"/>
  <c r="K38" i="7"/>
  <c r="K33" i="7"/>
  <c r="O21" i="7"/>
  <c r="K44" i="7"/>
  <c r="N40" i="7"/>
  <c r="O40" i="7" s="1"/>
  <c r="M23" i="7"/>
  <c r="O23" i="7" s="1"/>
  <c r="K18" i="7"/>
  <c r="K32" i="7"/>
  <c r="N25" i="7"/>
  <c r="O25" i="7" s="1"/>
  <c r="K40" i="7"/>
  <c r="K65" i="7"/>
  <c r="K46" i="7"/>
  <c r="K28" i="7"/>
  <c r="K17" i="7"/>
  <c r="K15" i="7"/>
  <c r="K39" i="7"/>
  <c r="K34" i="7"/>
  <c r="K42" i="7"/>
  <c r="M47" i="7"/>
  <c r="O47" i="7" s="1"/>
  <c r="M41" i="7"/>
  <c r="O41" i="7" s="1"/>
  <c r="N38" i="7"/>
  <c r="O38" i="7" s="1"/>
  <c r="M33" i="7"/>
  <c r="O33" i="7" s="1"/>
  <c r="K22" i="7"/>
  <c r="K16" i="7"/>
  <c r="N44" i="7"/>
  <c r="O44" i="7" s="1"/>
  <c r="N32" i="7"/>
  <c r="O32" i="7" s="1"/>
  <c r="N20" i="7"/>
  <c r="O20" i="7" s="1"/>
  <c r="N65" i="7"/>
  <c r="O65" i="7" s="1"/>
  <c r="N42" i="7"/>
  <c r="O42" i="7" s="1"/>
  <c r="N30" i="7"/>
  <c r="O30" i="7" s="1"/>
  <c r="N16" i="7"/>
  <c r="O16" i="7" s="1"/>
  <c r="N66" i="7"/>
  <c r="O66" i="7" s="1"/>
  <c r="N43" i="7"/>
  <c r="O43" i="7" s="1"/>
  <c r="N31" i="7"/>
  <c r="O31" i="7" s="1"/>
  <c r="N19" i="7"/>
  <c r="O19" i="7" s="1"/>
  <c r="N48" i="7"/>
  <c r="O48" i="7" s="1"/>
  <c r="N36" i="7"/>
  <c r="O36" i="7" s="1"/>
  <c r="N24" i="7"/>
  <c r="O24" i="7" s="1"/>
  <c r="M70" i="7"/>
  <c r="O70" i="7" s="1"/>
  <c r="M67" i="7"/>
  <c r="O67" i="7" s="1"/>
  <c r="K67" i="7"/>
  <c r="M69" i="7"/>
  <c r="O69" i="7" s="1"/>
  <c r="K70" i="7"/>
  <c r="K69" i="7"/>
  <c r="K71" i="7"/>
  <c r="K68" i="7"/>
  <c r="M72" i="7"/>
  <c r="O72" i="7" s="1"/>
  <c r="N15" i="7"/>
  <c r="O15" i="7" s="1"/>
  <c r="N71" i="7"/>
  <c r="O71" i="7" s="1"/>
  <c r="K74" i="7"/>
  <c r="O75" i="7"/>
  <c r="O78" i="7" s="1"/>
  <c r="K14" i="7"/>
  <c r="K73" i="7"/>
  <c r="O82" i="7"/>
  <c r="O83" i="7" s="1"/>
  <c r="N14" i="7"/>
  <c r="O14" i="7" s="1"/>
  <c r="M74" i="7"/>
  <c r="N73" i="7"/>
  <c r="O73" i="7" s="1"/>
  <c r="O74" i="7" l="1"/>
  <c r="O79" i="7"/>
  <c r="O64" i="7"/>
  <c r="O80" i="7"/>
  <c r="O81" i="7" l="1"/>
  <c r="O84" i="7" s="1"/>
</calcChain>
</file>

<file path=xl/sharedStrings.xml><?xml version="1.0" encoding="utf-8"?>
<sst xmlns="http://schemas.openxmlformats.org/spreadsheetml/2006/main" count="218" uniqueCount="144">
  <si>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</si>
  <si>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</si>
  <si>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</si>
  <si>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</si>
  <si>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</si>
  <si>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</si>
  <si>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</si>
  <si>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</si>
  <si>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</si>
  <si>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</si>
  <si>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</si>
  <si>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</si>
  <si>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</si>
  <si>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</si>
  <si>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</si>
  <si>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</si>
  <si>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</si>
  <si>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</si>
  <si>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</si>
  <si>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</si>
  <si>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</si>
  <si>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</si>
  <si>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</si>
  <si>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</si>
  <si>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</si>
  <si>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</si>
  <si>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</si>
  <si>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</si>
  <si>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</si>
  <si>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</si>
  <si>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</si>
  <si>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</si>
  <si>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</si>
  <si>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</si>
  <si>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</si>
  <si>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</si>
  <si>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</si>
  <si>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</si>
  <si>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</si>
  <si>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</si>
  <si>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</si>
  <si>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</si>
  <si>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</si>
  <si>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</si>
  <si>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</si>
  <si>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</si>
  <si>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</si>
  <si>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</si>
  <si>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</si>
  <si>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</si>
  <si>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</si>
  <si>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</si>
  <si>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</si>
  <si>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</si>
  <si>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</si>
  <si>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</si>
  <si>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</si>
  <si>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</si>
  <si>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</si>
  <si>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</si>
  <si>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</si>
  <si>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</si>
  <si>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</si>
  <si>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</si>
  <si>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</si>
  <si>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</si>
  <si>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</si>
  <si>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</si>
  <si>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</si>
  <si>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</si>
  <si>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</si>
  <si>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</si>
  <si>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</si>
  <si>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</si>
  <si>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</si>
  <si>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</si>
  <si>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</si>
  <si>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</si>
  <si>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</si>
  <si>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</si>
  <si>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</si>
  <si>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SOLUCION SALINA DE 100ml: Solución inyectable de uso hospitalario, se utiliza en terapias de hidratación en los casos de diarrea aguda o vomito. reposición de electrolitos (sodio y cloruro) útiles para irrigaciones estériles por ejemplo de ojos, y en general para limpiar heridas. Cloruro de sodio 0.9%, Bolsa viaflex x 100ml. Normatividad: resolución 705 de 2007 Entregar ficha técnica.</t>
  </si>
  <si>
    <t>UNIDAD</t>
  </si>
  <si>
    <t xml:space="preserve">PAQUETE </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</si>
  <si>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inspección.Equipo Certificado en cumplimiento con ANSI/ASSE Z359.15 – EN 795 – RESOLUCION 4271 DE 2021 Se debe entregar prueba de resistencia ,ficha de seguridad ,certificado de conformidad</t>
  </si>
  <si>
    <t>LINEA DE VIDA 50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 Se debe entregar prueba de resistencia ,ficha de seguridad ,certificado de conformidad</t>
  </si>
  <si>
    <t>BATA QUIRURGICA MANGA LARGA DESECHABLE: antifluidos, color azul, tela quirúrgica, tiene sujetadores externos elaborados en la misma tela y puño en resorte ajustado. Largo 95cm ancho 65cm aproximado elemento de barrera para aplicar medidas de bioseguridad. Entregar ficha técnica.</t>
  </si>
  <si>
    <t>PETO EN CARNAZA: de 60 X 90 cm con bolsillo, Carnaza espesor mayor de 1.3 mm. Hilo de algodón calibre 30/4. Correas en reata. Entregar ficha técnica.</t>
  </si>
  <si>
    <t>SILLA PARA TRABAJOS EN ALTURAS Y SUSPENSION: fabricada en reata, hilo de poliéster de alta tenacidad con una argolla para conexión al sistema de trabajo y tabla rígida en madera con acolchado para mayor confort, para usuarios con rango de peso entre 59kg - 140kg (1 persona) con uniforme y herramientas incluidas. Reata 100% de poliéster resistente a la tensión y abrasión, incluye etiqueta con información y espacios de inspección, costura fabricada en hilo de poliéster de alta resistencia, posee una argolla metálica con protección propicalizada, incluye pasadores que sujetan la reata sobrante, fabricado en reata de 45mm de ancho, reatas y costuras reforzadas de fácil inspección, base acolchada con material textil traspirable. ANSI Z359-11 2021 ANSI Z359-12 2019 NTC 2037-010 Entregar certificado de conformidad.</t>
  </si>
  <si>
    <t>TIE OFF: adaptador de anclaje (conector) portátil en reata polyester de alta tenacidad, fácil de usar , liviano con capacidad de resistencia de 5000lbf. En reata y doble argolla en dieléctrica con capacidad de resistencia 5000lbf (22,2 KN), capa protectora de polyester para evitar desgastes producidos por la fricción. Rango de capacidad: mínimo 130 lbs - máximo 310 lbs (1persona) incluyendo uniforme, equipos y cualquier herramienta del trabajador, conforme: ANSI Z359.18 - 2017, y resolución Colombiana 4272 de 2021. Entregar certificado de conformidad. Ficha técnica</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</si>
  <si>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 Entregar ficha técnica.</t>
  </si>
  <si>
    <t>GUANTES SOLDADOR AZUL: fabricado 100% cuero en carnaza azul/ amarillo vacuno de textura suave y flexible, refuerzo en gatillo, palma, apoyo de muñeca y nudillos, costuras internas reforzadas, costura de dedales, palma y muñecas 100% kevlar, costuras de mangas 100% poliéster, manga de seguridad de amplia apertura de 7 pulgadas, forro interno de algodón y poliéster, resistencia de contacto a temperatura directa e intermitente de 70cª, resistencia de calor radiante 110Cª, grosor 2.8mm, largo 15", peso 450 gramos. Normatividad: artículos 10,11, 23 del decreto 4741 de 2005 y demás aplicables de acuerdo con la Normatividad Colombiana vigente. Entregar ficha técnica.</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</si>
  <si>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Material: Nailon e hilo elástico, que es suave, ligero, transpirable, cómodo, y no se deforma. Presentar ficha técnica</t>
  </si>
  <si>
    <t>TRAJE DE APICULTURA: compuesto por tres piezas: ESCAFANDRA O VELO PARA PROTECCIÓN DE LA CABEZA Y CUELLO: fabricada en malla tejida de punto abierto con malla de alambre para tener mayor visibilidad y respiración, tela de algodón plastificado y jareta para ajuste sobre el cuerpo. Se recomienda Escafandra dieléctrica (sin partes metálicas) para uso en lugares en donde se maneje electricidad, solicitar escafandra con malla plástica y sin argollas de metal en este caso. OVEROL completo fabricado en tela poli forro de suave textura de gran comodidad, forro interno, cierre plástico al frente, elástico en la parte trasera, elástico en tobillos y muñecas, cuenta con 5 bolsas, dos al frente dos en la parte trasera, y una al frente en la parte superior . GUANTES DE PIEL 100% de res de primera suave con puño largo de lona de algodón de 46 cm de largo color natural. Tallas:36 (X-CH , 38 (CH) , 40 (MED), 42(GDE), 44 (X-GDE) , 46 ( 2X-GDE) Y 50 (3X-GDE). Normatividad: Ley 2193 de 2022 Entregar ficha técnica.</t>
  </si>
  <si>
    <t>SOMBRERO TIPO PAVA: Elaborada en poliéster, ojales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</si>
  <si>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presentación paquetes X 20 unidades. Entregar ficha técnica.</t>
  </si>
  <si>
    <t>VENDAS DE ALGODON LAMINADO 4 X 5 YARDAS: Fabricado en algodón 100% puro, no tejido, unido a través de una resina denominada ACRILATO. De Aspecto: Tela liviana, libre de impurezas y partículas extrañas, suave al tacto. Normatividad: NTC 2140 Entregar ficha técnica.</t>
  </si>
  <si>
    <t>BLOQUEADOR SOLAR: diseñado especialmente para brindar la protección necesaria en actividades expuestas a la radiación solar. Otorga protección contra rayos ultravioleta del tipo A y B (UVA/ UVB).
Que ofrezca protección hasta 80 minutos en sumersión en agua NO CONTIENE PARABENOS NI OXIBENZONA SPF de 53 PROBADO hasta 8 horas de protección. Normatividad resolución 3132 de 1998 Entregar ficha técnica.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</si>
  <si>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Medidas 2 y 3 milímetros Normatividad: ISO 9001 Entregar ficha técnica</t>
  </si>
  <si>
    <t>GASAS ESTERILES: 100% Hilos de algodón Alta capacidad de absorción Dimensiones: (50 – 200) mm y (8 – 12)mm Gasa estéril: esterilizada con óxido de etileno, vida útil de cinco años. Normatividad: ISO 9001, 13485 y FDA Entregar ficha tecnica</t>
  </si>
  <si>
    <t>MICROPORE: Cinta adhesiva microporosa, no oclusiva, para uso general Respaldo no tejido de fibras 100% de rayón color blanco, suaves y flexibles. Adhesivo hipoalergénico, a base de acrilato, sensible a Ia presión, impregnada uniformemente en una de sus caras con sustancia adhesiva incolora. Hipoalergénica, atoxica, aséptica y libre de látex. MEDIDAS 2 Y 3 Mm Normatividad: ISO 9001/EN 46001; ISO 9002IEN 46002; ISO 13488 Entregar ficha técnica.</t>
  </si>
  <si>
    <t>VENDA ALGODÓN LAMINADO 3X5 YARDAS: Fabricado en algodón 100% puro, no tejido, unido a través de una resina denominada ACRILATO. De aspecto: Tela liviana, libre de impurezas y partículas extrañas, suave al tacto. Normatividad: NTC 2140 Entregar ficha técnica</t>
  </si>
  <si>
    <t>VENDA ALGODÓN LAMINADO 5X5 YARDAS: Fabricado en algodón 100% puro, no tejido, unido a través de una resina denominada ACRILATO. De aspecto: Tela liviana, libre de impurezas y partículas extrañas, suave al tacto. Normatividad: NTC 2140 Entregar ficha técnica.</t>
  </si>
  <si>
    <t>VENDA ELASTICA 2X5 YARDAS: Fabricada con caucho en filamentos y poliéster crudo sin compactar, con una elongación de 220%, suave al tacto. Normatividad: resolución 705 de 2007 Entregar ficha técnica</t>
  </si>
  <si>
    <t>VENDA ELASTICA 3X5 YARDAS: Fabricada con caucho en filamentos y poliéster crudo sin compactar, con una elongación de 220%, suave al tacto. Normatividad: resolución 705 de 2007 Entregar ficha técnica</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</si>
  <si>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</si>
  <si>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PARCHE PARA DESFIBRILADOR REF SAV - CO846: ayuda a recuperar el ritmo cardiaco tras el impacto de una descarga eléctrica cuando el desfibrilador lo anuncie. Decreto Reglamentario 4725 de 2005, ley 1437 de 2011 y ley 962 de 2005 Entregar ficha técnica</t>
  </si>
  <si>
    <t>PARCHE PARA DESFIBRILADOR REF 8900-0800-01 RCP-D PADZ ZOLL ayuda a recuperar el ritmo cardiaco tras el impacto de una descarga eléctrica cuando el desfibrilador lo anuncie. Normatividad: ISO: 13485, 14001 y 9001 Entregar ficha técnica.</t>
  </si>
  <si>
    <t>VENDA ELASTICA 5X 5 YARDAS: Fabricada con caucho en filamentos y poliéster crudo sin compactar, con una elongación de 220%, suave al tacto. Normatividad: resolución 705 de 2007 Entregar ficha técnica</t>
  </si>
  <si>
    <t>BOTA DE CAUCHO DIELECTRICA: Es una bota de caucho diseñada para proporcionar protección a quienes trabajan directamente con electricidad. Este debe ofrecer una resistencia eléctrica excepcional para prevenir el paso de corriente a través del cuerpo humano, actuando como una eficaz aislante eléctrico.. Se debe presentar ficha técnica y certificación NTP-ISO 20345: 2017 20346:2017 ASTM 2412:2018/ ASTM 2413:2018/ ASTM F1116-03 UNE - EN 12568:1998 NTP - ISO Entregar ficha técnica.</t>
  </si>
  <si>
    <t>CAPAS DE CAUCHO: Elaborada en material Vinílico o PVC (Policloruro de Vinilo) compacto con soporte textil en poliéster, impermeable, resistente al desgaste y fácil de limpiar Prenda 100% dieléctrica ya que todos sus componentes son plásticos, garantizando la salud del trabajador ante posibles accidentes de trabajo. Normatividad: NTC 4615. Entregar ficha técnica.</t>
  </si>
  <si>
    <t>CARETA CON ACRILICO GUADAÑADORA: Fabricado en polipropileno de alta densidad con sistema de densidad con rachet que permite intercambiar visores en policarbonato de alta resistencia con y sin ribete metálico, al igual que visores en malla metálica para labores forestales. Peso de casquete 280 gramos, peso visor 1360 gramos. Normatividad: Articulo 10, 11, 23 del decreto 4741 del 2005 Entregar ficha técnica.</t>
  </si>
  <si>
    <t>DESCANSA PIES: Dimensiones plataforma: 41.7 cm x 22.5 cm, ajustable a 2 alturas, plataforma con burbujas para masajear los pies, fabricado en plástico de alto impacto, base con topes antideslizantes, color: negro.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</si>
  <si>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técnica.</t>
  </si>
  <si>
    <t>GUANTES DE NITRILO AZUL: Fabricados en látex sintético, ambidiestro, de acabado uniforme, libres de polvo, decoloración, áreas delgadas, pegajosidad y otras imperfecciones que puedan afectar su utilidad. Libre de poros o perforaciones. Corresponde anatómicamente al contorno natural de la mano dentro de la amplitud requerida para su utilización Normatividad: ISO 13485, ISO 9001 Entregar ficha técnica.</t>
  </si>
  <si>
    <t>Guantes IMPERMEABLES Y TRANSPIRABLES que protegen las manos y brazos cuando Se trabaja en entornos peligrosos, ULTRA- FRIO. * Guantes diseñados para proporcionar un ALTO NIVEL DE PROTECCIÓN TÉRMICA CUANDO LA EXPOSICIÓN A AMBIENTES DE RIEGOS CRIOGÉNICOS SEA MAYOR. * Los Guantes CRIOGÉNICOS IMPERMEABLES son diseñados para mantenerte SECO ya que absorben y expulsan la Humedad de sus manos, para trabajar con comodidad durante largos periodos de tiempo. Un delgado y perfecto REVESTIMIENTO, 100% resistente al agua proporciona protección contra DERRAMES Y SALPICUDARAS. MATERIAL MULTI-CAPA que permita un nivel máximo de protección térmica, flexibilidad y destreza. * Los Guantes CRYO-GLOVES protegen a TEMPERATURAS DE – 160ºC HASTA - 196ºC cuando está en ebullición a la Presión de una atmósfera. Cuando se trabaja con NITROGENOS LIQUIDOS. Categoría III. Que cumpla la normatividad EN 420:2003,EN 511:06 ABC 321, EN 388:2003 ABCD 1323.</t>
  </si>
  <si>
    <t>TAPAOIDOS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PRESENTAR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</si>
  <si>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cordón, estuche, fácil mantenimiento.Normatividad: ANSI/ASA S3.19 -1974 ANSI/ASA S12.6-2016 UNE-EN 352-2:2003 NTC 2272 Entregar ficha técnica.</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</si>
  <si>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técnica.</t>
  </si>
  <si>
    <t>GAFAS BCB PROTECCION UV PARA LABORATORIO • Protección frente a los rayos ultravioleta (200-380 nm) • Peso 0.02 kg • Dimensiones 16x6x5 cm • bloqueando las longitudes de onda nocivas para la vista. • Están fabricadas en policarbonato • Deben estar certificadas y entregar ficha técnica</t>
  </si>
  <si>
    <t>PITOS DE EMERGENCIA: material 100 % acrilonitrilo butadieno estireno (ABS) peso 10 gramos permite a líderes de grupos convocar, organizar y animar actividades, sirva para dar aviso, como señal o como emergencia. Normatividad: resolución 705 de 2007 Entregar ficha técnica.</t>
  </si>
  <si>
    <t>ESCALERA TIPO TIJERA 3 PASOS: de uso industrial, material aluminio, de 3 peldaños, con un peso aproximado 3.42 kg, con una altura útil de 90 cm un ancho de 43 cm largo de escalera abierta 63cm, altura escalera cerrada 94cm, peso máximo soportado 150 kg Meseta plástica con ranuras para herramientas peldaños antideslizantes para brindar mayor seguridad en trabajos de alturas, zapatas antideslizantes resistente para diferentes superficies, brindando estabilidad al acceder en la escalera, es plegable y de cómodo almacenamiento, materiales de la estructura aluminio. Normatividad: NTP 239, ANSI A14.5 1982. Entregar ficha técnica.</t>
  </si>
  <si>
    <t>FRENO PARA TRABAJO EN ALTURAS : Freno para cuerda de 12,7 mm -14 mm (1/2 “ o 9/16 “) Elaborado en acero inoxidable mínima carga de rotura 3600 lb pesos 572g15070-1 Normatividad: ANSI Z359.1 EN 353-2 ANSI Z359.1 EN 353-2 Entregar ficha técnica</t>
  </si>
  <si>
    <t>MOSQUETONES: grillete en forma de anilla de acero o aleaciones ligeras de aluminio con un pestillo operado con un resorte, que se utiliza para conectar en forma rápida y reversible componentes, en especial sistemas que cumplen una función crítica sobre la seguridad. Elaborado en acero forzado con apertura de 22mm, triple seguro para su apertura, cierre automático, carga 5000lb/22.2km R existencia de ruptura mínima 4.5 kn Normatividad: ANSI Z359.12, CSA, Z259.12, CE EN 362 Entregar ficha técnica.</t>
  </si>
  <si>
    <t>TIJERAS DE TRAUMA: Tijera de trauma o corta todo, tijera universal para uso en trauma, diseñada para cortar los materiales más fuertes está perfectamente equipada para el uso en áreas de enfermería, medicina general, paramédicos, entre otros. Fabricada en acero inoxidable, manecillas en plástico, permiten ser esterilizadas, muy resistente y duradera, perfectas para cortar ropa, vendajes, tamaño mediano 18.5cm Normatividad: resolución 705 de 2007</t>
  </si>
  <si>
    <t>LAMPARAS PARA EMERGENCIAS: Luminaria de emergencia de uso no permanente o intermitente diseñada para puertas, escaleras, pasillos de rutas de evacuación entre otros espacios con tránsito de personas ocasional Luminaria de emergencia, no permanente, profesional, LED Normatividad: NF-C71-801 o NF-C71-820</t>
  </si>
  <si>
    <t>LINTERNA DINAMO: auto recargable es muy práctica de llevar, la puedes cargar en tu bolsillo ya que es de un tamaño pequeño y cómodo, tiene una buena iluminación su uso es perdurable, y lo mejor es no requiere baterías ya que es recargable. – Linterna o lampara Dinamo Funciona sin Baterías – Iluminación con Luces tipo LED – Se recarga con la Mano DINAMO es auto recargable – Genera Energía y Almacena suficiente para Alumbrar Luz Blanca Entregar ficha técnica.</t>
  </si>
  <si>
    <t>MEGAFONO: Usado para dar indicaciones en emergencias, evacuación y simulacros. Megáfono Recargable de Batería Lithium 24w, con Puerto USB, sirena y grabador de 15 segundos, micrófono con volumen, y cinturón para cargador, correa ajustable para hombro. Normatividad resolución 0627 de 2006 Entregar ficha técnica.</t>
  </si>
  <si>
    <t>ALCOHOLIMETRO: equipo portátil y automatizado para detector concentración de alcohol etanol en el aire espirado. Emitiendo una señal sonora y visual en pantalla para pruebas positivas como negativas, muestra los resultados del ensayo con cuatro dígitos en su pantalla y los guarda en su memoria con los datos ingresados como: nombre del sujeto, cargo, identificación, operador, cargo, área entre otros, El software permite descargar esta información a un PC o impresora del mismo equipo, La unidad es inmune a interferencias de radio frecuencias, cero automático y un indicador sonoro para ciertas secuencias de ensayo. Portátil, peso 260 gramos, Plástico ABS, con protección interna anti-radio frecuencias. Normatividad: RESOLUCIÓN 35152 DE 26 DE JUNIO DE 2023 Entregar ficha técnica.</t>
  </si>
  <si>
    <t>DETECTOR DE HUMO: Fabricado en ABS, botón de prueba y LED indicador de estado, se conecta a la red eléctrica o funciona con una pila cuadrada de 9 V (incluida), para instalación en pared y techo, útil en el hogar oficina y comercio Volumen de alarma 95 dBA a 1 m de distancia Altura de instalación 2.20 m (recomendada) Tensión / Frecuencia 127 V / 60 Hz Corriente 9 V Temperatura de trabajo -20 °C a -40 °C Consumo &lt;25 mA Grado IP 20 Dimensiones (diámetro x ancho) 13 x 5 cm Empaque individual Caja Inner 2 Master 24 Pallet 720 Normatividad: NOM-001-SCFI Entregar ficha tecnica.</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</si>
  <si>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Marca: Health Solutions Entregar ficha técnica.</t>
  </si>
  <si>
    <t>MEDIDOR DE GASES TOXICOS: Método de muestreo de difusión Natural y sensor de alta sensibilidad, con alta sensibilidad y repetibilidad MCU integrado de 32 bits, alta fiabilidad y capacidad de auto adaptación, funciones completas, fácil operar. Pantalla LCD colorido, más intuitivo, abundante y claro, diseño compacto, fácil de transportar, 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 Detección de gas Combustible, gas H2S, CO2, O2. Precisión: ≤±5% F.S, Tiempo de respuesta: ≤30s Indicación: pantalla LCD en tiempo real y estado del sistema. Alerta LED, audio y vibración para fugas de gas, altas y bajas Temperatura y humedad de entorno de trabajo:-20C ~ 50C, &lt;95% RH (no rocío) Fuente de alimentación: Batería li-on DC3.7V, 2000 mAh Tiempo de carga: 6 h ~ 8 h Tiempo de Trabajo: ≥ 8 h continuamente (sin alarmar) Vida útil del Sensor de Gas: 2 años A prueba de explosión grado: Ex ib IIB T3 Gb Clase de protección: IP65 Tamaño del artículo: 130mm x 67mm ×30mm Peso del artículo: aprox. 400g . Normatividad: NTC2505 NTC6337-1:2019 Entregar ficha técnica</t>
  </si>
  <si>
    <t>INMOVILIZADOR DE CABEZA: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t>
  </si>
  <si>
    <t>COLLARIN CERVICAL, Tallas (M y L): también llamado cuello ortopédico, se trata de una ortesis, la cual colocamos en el cuello con el objetivo de inmovilizar y mantener estable las vértebras cervicales. Fabricada en material Goma Eva con refuerzo anterior y posterior de polietileno hipoalergénico y transpirable que ofrece un gran confort. Normatividad: resolución 705 de 2007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</si>
  <si>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</si>
  <si>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TERMOMETRO DIGITAL: brinda lecturas rápidas y precisas. Cuenta con punta rígida y pantalla LCD para visualización de resultados de manera fácil y práctica. Su uso es bucal o axilar. Con características como ligero y compacto para facilitar su uso, pantalla LCD digital, en grados Celsius y Fahrenheit, señal de alarma para temperaturas altas, memoria de la última lectura, libre de látex,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resolución 705 de 2007 Entregar ficha técnica.</t>
  </si>
  <si>
    <t>KIT DE RESCATE EN ALTURAS: como elemento de trabajo en alturas para dar cumplimiento a la norma de alturas. 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</si>
  <si>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SAL ROSADA DE L HIMALAYA</t>
  </si>
  <si>
    <t>Equipo de radio marca: Icom Tipo portátil. Modelo IC-F3003: Banda
VHF 136-174 MHz; 5 Watts de potencia,16 canales. Incluye cargador de batería, antena, belt clip ( Accesorio de transporte)</t>
  </si>
  <si>
    <t>Tejido fabricado en 100% de hilos de poliéster de microfibra,
garantizando durabilidad, resistencia a la decoloración y las
manchas, Con unas medidas de
160 cm de largo x 120 cm ancho.</t>
  </si>
  <si>
    <t>TAPABOCAS TERMOSELLADO: por ultrasonido está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para soportar la protección del tapabocas. Avalado y certificado por INVIMA, ficha técnica. Presentación caja x 50 unidade.</t>
  </si>
  <si>
    <t>OVEROL IGNIFUGO RIESGO ELECTRICO CATEGORIA 2: Este overol de seguridad ignifugo, categoría 2 para riesgo eléctrico de 7 onzas NFPA 2112 ofrece una resistencia contra la llama garantizada durante toda la vida de la prenda. Apropiado para toda una serie de aplicaciones, este articulo proporciona protección contra calor convectivo y radiante. La cinta reflectante resistente a la llama proporciona una mayor visibilidad en condiciones de poca luz. Textil Ultrasoft 7 Onzas, composición: 88% algodón tratado 12% nylon de alta tenacidad, protección de arco eléctrico ATPV 8.7 cal/cm, categoría 2 certificación: NFPA2112 (ASTM F1930)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</si>
  <si>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</si>
  <si>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CARETA PARA GUADAÑA: Fabricado en Policarbonato y ABS. Resistente a altos impactos. Suspensión intervalos o matraca. Ideal contra partículas volátiles, salpicaduras, chispas, etc. Dimensiones: 8” x 15 1/2” Normatividad: NTC 3610 DE 1994, ANZI Z87.1 Entregar ficha técnic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</si>
</sst>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3" fillId="35" borderId="37" xfId="0" applyFont="1" applyFill="1" applyBorder="1" applyAlignment="1" applyProtection="1">
      <alignment horizontal="left" vertical="center" wrapText="1"/>
      <protection locked="0"/>
    </xf>
    <xf numFmtId="9" fontId="3" fillId="35" borderId="37" xfId="1" applyFont="1" applyFill="1" applyBorder="1" applyAlignment="1" applyProtection="1">
      <alignment horizontal="center" vertical="center"/>
      <protection locked="0"/>
    </xf>
    <xf numFmtId="43" fontId="3" fillId="0" borderId="37" xfId="3" applyFont="1" applyFill="1" applyBorder="1" applyAlignment="1" applyProtection="1">
      <alignment horizontal="center" vertical="center"/>
      <protection hidden="1"/>
    </xf>
    <xf numFmtId="43" fontId="3" fillId="0" borderId="41"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2" borderId="1" xfId="0" applyFont="1" applyFill="1" applyBorder="1" applyAlignment="1">
      <alignment horizontal="center" vertical="center" wrapText="1" shrinkToFit="1"/>
    </xf>
    <xf numFmtId="0" fontId="1" fillId="2" borderId="27" xfId="0" applyFont="1" applyFill="1" applyBorder="1" applyAlignment="1">
      <alignment horizontal="center" vertical="center" wrapText="1" shrinkToFit="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
  <sheetViews>
    <sheetView showGridLines="0" tabSelected="1" view="pageBreakPreview" topLeftCell="B62" zoomScale="90" zoomScaleNormal="70" zoomScaleSheetLayoutView="90" zoomScalePageLayoutView="55" workbookViewId="0">
      <selection activeCell="F19" sqref="F19"/>
    </sheetView>
  </sheetViews>
  <sheetFormatPr baseColWidth="10" defaultColWidth="11.42578125" defaultRowHeight="15" x14ac:dyDescent="0.25"/>
  <cols>
    <col min="1" max="1" width="10.42578125" style="2" customWidth="1"/>
    <col min="2" max="2" width="82.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4"/>
      <c r="B2" s="105" t="s">
        <v>0</v>
      </c>
      <c r="C2" s="105"/>
      <c r="D2" s="105"/>
      <c r="E2" s="105"/>
      <c r="F2" s="105"/>
      <c r="G2" s="105"/>
      <c r="H2" s="105"/>
      <c r="I2" s="105"/>
      <c r="J2" s="105"/>
      <c r="K2" s="105"/>
      <c r="L2" s="105"/>
      <c r="M2" s="105"/>
      <c r="N2" s="106" t="s">
        <v>80</v>
      </c>
      <c r="O2" s="106"/>
    </row>
    <row r="3" spans="1:15" ht="15.75" customHeight="1" x14ac:dyDescent="0.25">
      <c r="A3" s="104"/>
      <c r="B3" s="105" t="s">
        <v>2</v>
      </c>
      <c r="C3" s="105"/>
      <c r="D3" s="105"/>
      <c r="E3" s="105"/>
      <c r="F3" s="105"/>
      <c r="G3" s="105"/>
      <c r="H3" s="105"/>
      <c r="I3" s="105"/>
      <c r="J3" s="105"/>
      <c r="K3" s="105"/>
      <c r="L3" s="105"/>
      <c r="M3" s="105"/>
      <c r="N3" s="106" t="s">
        <v>77</v>
      </c>
      <c r="O3" s="106"/>
    </row>
    <row r="4" spans="1:15" ht="16.5" customHeight="1" x14ac:dyDescent="0.25">
      <c r="A4" s="104"/>
      <c r="B4" s="105" t="s">
        <v>3</v>
      </c>
      <c r="C4" s="105"/>
      <c r="D4" s="105"/>
      <c r="E4" s="105"/>
      <c r="F4" s="105"/>
      <c r="G4" s="105"/>
      <c r="H4" s="105"/>
      <c r="I4" s="105"/>
      <c r="J4" s="105"/>
      <c r="K4" s="105"/>
      <c r="L4" s="105"/>
      <c r="M4" s="105"/>
      <c r="N4" s="106" t="s">
        <v>79</v>
      </c>
      <c r="O4" s="106"/>
    </row>
    <row r="5" spans="1:15" ht="15" customHeight="1" x14ac:dyDescent="0.25">
      <c r="A5" s="104"/>
      <c r="B5" s="105"/>
      <c r="C5" s="105"/>
      <c r="D5" s="105"/>
      <c r="E5" s="105"/>
      <c r="F5" s="105"/>
      <c r="G5" s="105"/>
      <c r="H5" s="105"/>
      <c r="I5" s="105"/>
      <c r="J5" s="105"/>
      <c r="K5" s="105"/>
      <c r="L5" s="105"/>
      <c r="M5" s="105"/>
      <c r="N5" s="106" t="s">
        <v>4</v>
      </c>
      <c r="O5" s="106"/>
    </row>
    <row r="7" spans="1:15" x14ac:dyDescent="0.25">
      <c r="A7" s="5" t="s">
        <v>5</v>
      </c>
    </row>
    <row r="8" spans="1:15" ht="9.9499999999999993" customHeight="1" x14ac:dyDescent="0.25">
      <c r="A8" s="6"/>
    </row>
    <row r="9" spans="1:15" ht="30" customHeight="1" x14ac:dyDescent="0.25">
      <c r="A9" s="90" t="s">
        <v>6</v>
      </c>
      <c r="B9" s="91"/>
      <c r="D9" s="96" t="s">
        <v>7</v>
      </c>
      <c r="E9" s="97"/>
      <c r="F9" s="86"/>
      <c r="G9" s="87"/>
      <c r="H9" s="87"/>
      <c r="I9" s="88"/>
      <c r="K9" s="96" t="s">
        <v>8</v>
      </c>
      <c r="L9" s="97"/>
      <c r="M9" s="102"/>
      <c r="N9" s="103"/>
    </row>
    <row r="10" spans="1:15" ht="8.25" customHeight="1" x14ac:dyDescent="0.25">
      <c r="A10" s="92"/>
      <c r="B10" s="93"/>
      <c r="C10" s="7"/>
      <c r="E10" s="8"/>
      <c r="F10" s="8"/>
      <c r="M10" s="8"/>
      <c r="N10" s="2"/>
    </row>
    <row r="11" spans="1:15" ht="30" customHeight="1" x14ac:dyDescent="0.25">
      <c r="A11" s="94"/>
      <c r="B11" s="95"/>
      <c r="D11" s="96" t="s">
        <v>9</v>
      </c>
      <c r="E11" s="97"/>
      <c r="F11" s="86"/>
      <c r="G11" s="87"/>
      <c r="H11" s="87"/>
      <c r="I11" s="88"/>
      <c r="K11" s="96" t="s">
        <v>10</v>
      </c>
      <c r="L11" s="97"/>
      <c r="M11" s="100"/>
      <c r="N11" s="101"/>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6" customHeight="1" x14ac:dyDescent="0.2">
      <c r="A14" s="27">
        <v>1</v>
      </c>
      <c r="B14" s="62" t="s">
        <v>81</v>
      </c>
      <c r="C14" s="13"/>
      <c r="D14" s="10">
        <v>1</v>
      </c>
      <c r="E14" s="63" t="s">
        <v>82</v>
      </c>
      <c r="F14" s="14"/>
      <c r="G14" s="12"/>
      <c r="H14" s="1">
        <f>+ROUND(F14*G14,0)</f>
        <v>0</v>
      </c>
      <c r="I14" s="12"/>
      <c r="J14" s="1">
        <f t="shared" ref="J14:J74" si="0">ROUND(F14*I14,0)</f>
        <v>0</v>
      </c>
      <c r="K14" s="1">
        <f t="shared" ref="K14:K74" si="1">ROUND(F14+H14+J14,0)</f>
        <v>0</v>
      </c>
      <c r="L14" s="1">
        <f t="shared" ref="L14:L74" si="2">ROUND(F14*D14,0)</f>
        <v>0</v>
      </c>
      <c r="M14" s="1">
        <f t="shared" ref="M14:M74" si="3">ROUND(L14*G14,0)</f>
        <v>0</v>
      </c>
      <c r="N14" s="1">
        <f t="shared" ref="N14:N74" si="4">ROUND(L14*I14,0)</f>
        <v>0</v>
      </c>
      <c r="O14" s="28">
        <f t="shared" ref="O14:O74" si="5">ROUND(L14+N14+M14,0)</f>
        <v>0</v>
      </c>
    </row>
    <row r="15" spans="1:15" s="9" customFormat="1" ht="141.75" customHeight="1" x14ac:dyDescent="0.2">
      <c r="A15" s="27">
        <v>2</v>
      </c>
      <c r="B15" s="62" t="s">
        <v>84</v>
      </c>
      <c r="C15" s="13"/>
      <c r="D15" s="10">
        <v>1</v>
      </c>
      <c r="E15" s="63" t="s">
        <v>82</v>
      </c>
      <c r="F15" s="14"/>
      <c r="G15" s="12"/>
      <c r="H15" s="1">
        <f t="shared" ref="H15:H74" si="6">+ROUND(F15*G15,0)</f>
        <v>0</v>
      </c>
      <c r="I15" s="12"/>
      <c r="J15" s="1">
        <f t="shared" si="0"/>
        <v>0</v>
      </c>
      <c r="K15" s="1">
        <f t="shared" ref="K15:K72" si="7">ROUND(F15+H15+J15,0)</f>
        <v>0</v>
      </c>
      <c r="L15" s="1">
        <f t="shared" ref="L15:L72" si="8">ROUND(F15*D15,0)</f>
        <v>0</v>
      </c>
      <c r="M15" s="1">
        <f t="shared" ref="M15:M72" si="9">ROUND(L15*G15,0)</f>
        <v>0</v>
      </c>
      <c r="N15" s="1">
        <f t="shared" ref="N15:N72" si="10">ROUND(L15*I15,0)</f>
        <v>0</v>
      </c>
      <c r="O15" s="28">
        <f t="shared" ref="O15:O72" si="11">ROUND(L15+N15+M15,0)</f>
        <v>0</v>
      </c>
    </row>
    <row r="16" spans="1:15" s="9" customFormat="1" ht="140.25" customHeight="1" x14ac:dyDescent="0.2">
      <c r="A16" s="27">
        <v>3</v>
      </c>
      <c r="B16" s="62" t="s">
        <v>85</v>
      </c>
      <c r="C16" s="13"/>
      <c r="D16" s="10">
        <v>1</v>
      </c>
      <c r="E16" s="63" t="s">
        <v>82</v>
      </c>
      <c r="F16" s="14"/>
      <c r="G16" s="12"/>
      <c r="H16" s="1">
        <f t="shared" si="6"/>
        <v>0</v>
      </c>
      <c r="I16" s="12"/>
      <c r="J16" s="1">
        <f t="shared" si="0"/>
        <v>0</v>
      </c>
      <c r="K16" s="1">
        <f t="shared" ref="K16:K66" si="12">ROUND(F16+H16+J16,0)</f>
        <v>0</v>
      </c>
      <c r="L16" s="1">
        <f t="shared" ref="L16:L66" si="13">ROUND(F16*D16,0)</f>
        <v>0</v>
      </c>
      <c r="M16" s="1">
        <f t="shared" ref="M16:M66" si="14">ROUND(L16*G16,0)</f>
        <v>0</v>
      </c>
      <c r="N16" s="1">
        <f t="shared" ref="N16:N66" si="15">ROUND(L16*I16,0)</f>
        <v>0</v>
      </c>
      <c r="O16" s="28">
        <f t="shared" ref="O16:O66" si="16">ROUND(L16+N16+M16,0)</f>
        <v>0</v>
      </c>
    </row>
    <row r="17" spans="1:15" s="9" customFormat="1" ht="102.75" customHeight="1" x14ac:dyDescent="0.2">
      <c r="A17" s="27">
        <v>4</v>
      </c>
      <c r="B17" s="62" t="s">
        <v>86</v>
      </c>
      <c r="C17" s="13"/>
      <c r="D17" s="10">
        <v>1</v>
      </c>
      <c r="E17" s="63" t="s">
        <v>82</v>
      </c>
      <c r="F17" s="14"/>
      <c r="G17" s="12"/>
      <c r="H17" s="1">
        <f t="shared" si="6"/>
        <v>0</v>
      </c>
      <c r="I17" s="12"/>
      <c r="J17" s="1">
        <f t="shared" si="0"/>
        <v>0</v>
      </c>
      <c r="K17" s="1">
        <f t="shared" si="12"/>
        <v>0</v>
      </c>
      <c r="L17" s="1">
        <f t="shared" si="13"/>
        <v>0</v>
      </c>
      <c r="M17" s="1">
        <f t="shared" si="14"/>
        <v>0</v>
      </c>
      <c r="N17" s="1">
        <f t="shared" si="15"/>
        <v>0</v>
      </c>
      <c r="O17" s="28">
        <f t="shared" si="16"/>
        <v>0</v>
      </c>
    </row>
    <row r="18" spans="1:15" s="9" customFormat="1" ht="56.25" customHeight="1" x14ac:dyDescent="0.2">
      <c r="A18" s="27">
        <v>5</v>
      </c>
      <c r="B18" s="62" t="s">
        <v>87</v>
      </c>
      <c r="C18" s="13"/>
      <c r="D18" s="10">
        <v>1</v>
      </c>
      <c r="E18" s="63" t="s">
        <v>82</v>
      </c>
      <c r="F18" s="14"/>
      <c r="G18" s="12"/>
      <c r="H18" s="1">
        <f t="shared" si="6"/>
        <v>0</v>
      </c>
      <c r="I18" s="12"/>
      <c r="J18" s="1">
        <f t="shared" si="0"/>
        <v>0</v>
      </c>
      <c r="K18" s="1">
        <f t="shared" si="12"/>
        <v>0</v>
      </c>
      <c r="L18" s="1">
        <f t="shared" si="13"/>
        <v>0</v>
      </c>
      <c r="M18" s="1">
        <f t="shared" si="14"/>
        <v>0</v>
      </c>
      <c r="N18" s="1">
        <f t="shared" si="15"/>
        <v>0</v>
      </c>
      <c r="O18" s="28">
        <f t="shared" si="16"/>
        <v>0</v>
      </c>
    </row>
    <row r="19" spans="1:15" s="9" customFormat="1" ht="192" customHeight="1" x14ac:dyDescent="0.2">
      <c r="A19" s="27">
        <v>6</v>
      </c>
      <c r="B19" s="62" t="s">
        <v>88</v>
      </c>
      <c r="C19" s="13"/>
      <c r="D19" s="10">
        <v>1</v>
      </c>
      <c r="E19" s="63" t="s">
        <v>82</v>
      </c>
      <c r="F19" s="14"/>
      <c r="G19" s="12"/>
      <c r="H19" s="1">
        <f t="shared" si="6"/>
        <v>0</v>
      </c>
      <c r="I19" s="12"/>
      <c r="J19" s="1">
        <f t="shared" si="0"/>
        <v>0</v>
      </c>
      <c r="K19" s="1">
        <f t="shared" si="12"/>
        <v>0</v>
      </c>
      <c r="L19" s="1">
        <f t="shared" si="13"/>
        <v>0</v>
      </c>
      <c r="M19" s="1">
        <f t="shared" si="14"/>
        <v>0</v>
      </c>
      <c r="N19" s="1">
        <f t="shared" si="15"/>
        <v>0</v>
      </c>
      <c r="O19" s="28">
        <f t="shared" si="16"/>
        <v>0</v>
      </c>
    </row>
    <row r="20" spans="1:15" s="9" customFormat="1" ht="139.5" customHeight="1" x14ac:dyDescent="0.2">
      <c r="A20" s="27">
        <v>7</v>
      </c>
      <c r="B20" s="62" t="s">
        <v>140</v>
      </c>
      <c r="C20" s="13"/>
      <c r="D20" s="10">
        <v>1</v>
      </c>
      <c r="E20" s="63" t="s">
        <v>82</v>
      </c>
      <c r="F20" s="14"/>
      <c r="G20" s="12"/>
      <c r="H20" s="1">
        <f t="shared" si="6"/>
        <v>0</v>
      </c>
      <c r="I20" s="12"/>
      <c r="J20" s="1">
        <f t="shared" si="0"/>
        <v>0</v>
      </c>
      <c r="K20" s="1">
        <f t="shared" si="12"/>
        <v>0</v>
      </c>
      <c r="L20" s="1">
        <f t="shared" si="13"/>
        <v>0</v>
      </c>
      <c r="M20" s="1">
        <f t="shared" si="14"/>
        <v>0</v>
      </c>
      <c r="N20" s="1">
        <f t="shared" si="15"/>
        <v>0</v>
      </c>
      <c r="O20" s="28">
        <f t="shared" si="16"/>
        <v>0</v>
      </c>
    </row>
    <row r="21" spans="1:15" s="9" customFormat="1" ht="138.75" customHeight="1" x14ac:dyDescent="0.2">
      <c r="A21" s="27">
        <v>8</v>
      </c>
      <c r="B21" s="62" t="s">
        <v>89</v>
      </c>
      <c r="C21" s="13"/>
      <c r="D21" s="10">
        <v>1</v>
      </c>
      <c r="E21" s="63" t="s">
        <v>82</v>
      </c>
      <c r="F21" s="14"/>
      <c r="G21" s="12"/>
      <c r="H21" s="1">
        <f t="shared" si="6"/>
        <v>0</v>
      </c>
      <c r="I21" s="12"/>
      <c r="J21" s="1">
        <f t="shared" si="0"/>
        <v>0</v>
      </c>
      <c r="K21" s="1">
        <f t="shared" si="12"/>
        <v>0</v>
      </c>
      <c r="L21" s="1">
        <f t="shared" si="13"/>
        <v>0</v>
      </c>
      <c r="M21" s="1">
        <f t="shared" si="14"/>
        <v>0</v>
      </c>
      <c r="N21" s="1">
        <f t="shared" si="15"/>
        <v>0</v>
      </c>
      <c r="O21" s="28">
        <f t="shared" si="16"/>
        <v>0</v>
      </c>
    </row>
    <row r="22" spans="1:15" s="9" customFormat="1" ht="307.5" customHeight="1" x14ac:dyDescent="0.2">
      <c r="A22" s="27">
        <v>9</v>
      </c>
      <c r="B22" s="62" t="s">
        <v>90</v>
      </c>
      <c r="C22" s="13"/>
      <c r="D22" s="10">
        <v>1</v>
      </c>
      <c r="E22" s="63" t="s">
        <v>82</v>
      </c>
      <c r="F22" s="14"/>
      <c r="G22" s="12"/>
      <c r="H22" s="1">
        <f t="shared" si="6"/>
        <v>0</v>
      </c>
      <c r="I22" s="12"/>
      <c r="J22" s="1">
        <f t="shared" si="0"/>
        <v>0</v>
      </c>
      <c r="K22" s="1">
        <f t="shared" si="12"/>
        <v>0</v>
      </c>
      <c r="L22" s="1">
        <f t="shared" si="13"/>
        <v>0</v>
      </c>
      <c r="M22" s="1">
        <f t="shared" si="14"/>
        <v>0</v>
      </c>
      <c r="N22" s="1">
        <f t="shared" si="15"/>
        <v>0</v>
      </c>
      <c r="O22" s="28">
        <f t="shared" si="16"/>
        <v>0</v>
      </c>
    </row>
    <row r="23" spans="1:15" s="9" customFormat="1" ht="142.5" customHeight="1" x14ac:dyDescent="0.2">
      <c r="A23" s="27">
        <v>10</v>
      </c>
      <c r="B23" s="62" t="s">
        <v>141</v>
      </c>
      <c r="C23" s="13"/>
      <c r="D23" s="10">
        <v>1</v>
      </c>
      <c r="E23" s="63" t="s">
        <v>82</v>
      </c>
      <c r="F23" s="14"/>
      <c r="G23" s="12"/>
      <c r="H23" s="1">
        <f t="shared" si="6"/>
        <v>0</v>
      </c>
      <c r="I23" s="12"/>
      <c r="J23" s="1">
        <f t="shared" si="0"/>
        <v>0</v>
      </c>
      <c r="K23" s="1">
        <f t="shared" si="12"/>
        <v>0</v>
      </c>
      <c r="L23" s="1">
        <f t="shared" si="13"/>
        <v>0</v>
      </c>
      <c r="M23" s="1">
        <f t="shared" si="14"/>
        <v>0</v>
      </c>
      <c r="N23" s="1">
        <f t="shared" si="15"/>
        <v>0</v>
      </c>
      <c r="O23" s="28">
        <f t="shared" si="16"/>
        <v>0</v>
      </c>
    </row>
    <row r="24" spans="1:15" s="9" customFormat="1" ht="135.75" customHeight="1" x14ac:dyDescent="0.2">
      <c r="A24" s="27">
        <v>11</v>
      </c>
      <c r="B24" s="62" t="s">
        <v>91</v>
      </c>
      <c r="C24" s="13"/>
      <c r="D24" s="10">
        <v>1</v>
      </c>
      <c r="E24" s="63" t="s">
        <v>82</v>
      </c>
      <c r="F24" s="14"/>
      <c r="G24" s="12"/>
      <c r="H24" s="1">
        <f t="shared" si="6"/>
        <v>0</v>
      </c>
      <c r="I24" s="12"/>
      <c r="J24" s="1">
        <f t="shared" si="0"/>
        <v>0</v>
      </c>
      <c r="K24" s="1">
        <f t="shared" si="12"/>
        <v>0</v>
      </c>
      <c r="L24" s="1">
        <f t="shared" si="13"/>
        <v>0</v>
      </c>
      <c r="M24" s="1">
        <f t="shared" si="14"/>
        <v>0</v>
      </c>
      <c r="N24" s="1">
        <f t="shared" si="15"/>
        <v>0</v>
      </c>
      <c r="O24" s="28">
        <f t="shared" si="16"/>
        <v>0</v>
      </c>
    </row>
    <row r="25" spans="1:15" s="9" customFormat="1" ht="106.5" customHeight="1" x14ac:dyDescent="0.2">
      <c r="A25" s="27">
        <v>12</v>
      </c>
      <c r="B25" s="62" t="s">
        <v>142</v>
      </c>
      <c r="C25" s="13"/>
      <c r="D25" s="10">
        <v>1</v>
      </c>
      <c r="E25" s="63" t="s">
        <v>82</v>
      </c>
      <c r="F25" s="14"/>
      <c r="G25" s="12"/>
      <c r="H25" s="1">
        <f t="shared" si="6"/>
        <v>0</v>
      </c>
      <c r="I25" s="12"/>
      <c r="J25" s="1">
        <f t="shared" si="0"/>
        <v>0</v>
      </c>
      <c r="K25" s="1">
        <f t="shared" si="12"/>
        <v>0</v>
      </c>
      <c r="L25" s="1">
        <f t="shared" si="13"/>
        <v>0</v>
      </c>
      <c r="M25" s="1">
        <f t="shared" si="14"/>
        <v>0</v>
      </c>
      <c r="N25" s="1">
        <f t="shared" si="15"/>
        <v>0</v>
      </c>
      <c r="O25" s="28">
        <f t="shared" si="16"/>
        <v>0</v>
      </c>
    </row>
    <row r="26" spans="1:15" s="9" customFormat="1" ht="89.25" customHeight="1" x14ac:dyDescent="0.2">
      <c r="A26" s="27">
        <v>13</v>
      </c>
      <c r="B26" s="62" t="s">
        <v>92</v>
      </c>
      <c r="C26" s="13"/>
      <c r="D26" s="10">
        <v>1</v>
      </c>
      <c r="E26" s="63" t="s">
        <v>82</v>
      </c>
      <c r="F26" s="14"/>
      <c r="G26" s="12"/>
      <c r="H26" s="1">
        <f t="shared" si="6"/>
        <v>0</v>
      </c>
      <c r="I26" s="12"/>
      <c r="J26" s="1">
        <f t="shared" si="0"/>
        <v>0</v>
      </c>
      <c r="K26" s="1">
        <f t="shared" si="12"/>
        <v>0</v>
      </c>
      <c r="L26" s="1">
        <f t="shared" si="13"/>
        <v>0</v>
      </c>
      <c r="M26" s="1">
        <f t="shared" si="14"/>
        <v>0</v>
      </c>
      <c r="N26" s="1">
        <f t="shared" si="15"/>
        <v>0</v>
      </c>
      <c r="O26" s="28">
        <f t="shared" si="16"/>
        <v>0</v>
      </c>
    </row>
    <row r="27" spans="1:15" s="9" customFormat="1" ht="198.75" customHeight="1" x14ac:dyDescent="0.2">
      <c r="A27" s="27">
        <v>14</v>
      </c>
      <c r="B27" s="62" t="s">
        <v>93</v>
      </c>
      <c r="C27" s="13"/>
      <c r="D27" s="10">
        <v>1</v>
      </c>
      <c r="E27" s="63" t="s">
        <v>82</v>
      </c>
      <c r="F27" s="14"/>
      <c r="G27" s="12"/>
      <c r="H27" s="1">
        <f t="shared" si="6"/>
        <v>0</v>
      </c>
      <c r="I27" s="12"/>
      <c r="J27" s="1">
        <f t="shared" si="0"/>
        <v>0</v>
      </c>
      <c r="K27" s="1">
        <f t="shared" si="12"/>
        <v>0</v>
      </c>
      <c r="L27" s="1">
        <f t="shared" si="13"/>
        <v>0</v>
      </c>
      <c r="M27" s="1">
        <f t="shared" si="14"/>
        <v>0</v>
      </c>
      <c r="N27" s="1">
        <f t="shared" si="15"/>
        <v>0</v>
      </c>
      <c r="O27" s="28">
        <f t="shared" si="16"/>
        <v>0</v>
      </c>
    </row>
    <row r="28" spans="1:15" s="9" customFormat="1" ht="83.25" customHeight="1" x14ac:dyDescent="0.2">
      <c r="A28" s="27">
        <v>15</v>
      </c>
      <c r="B28" s="62" t="s">
        <v>94</v>
      </c>
      <c r="C28" s="13"/>
      <c r="D28" s="10">
        <v>1</v>
      </c>
      <c r="E28" s="63" t="s">
        <v>82</v>
      </c>
      <c r="F28" s="14"/>
      <c r="G28" s="12"/>
      <c r="H28" s="1">
        <f t="shared" si="6"/>
        <v>0</v>
      </c>
      <c r="I28" s="12"/>
      <c r="J28" s="1">
        <f t="shared" si="0"/>
        <v>0</v>
      </c>
      <c r="K28" s="1">
        <f t="shared" si="12"/>
        <v>0</v>
      </c>
      <c r="L28" s="1">
        <f t="shared" si="13"/>
        <v>0</v>
      </c>
      <c r="M28" s="1">
        <f t="shared" si="14"/>
        <v>0</v>
      </c>
      <c r="N28" s="1">
        <f t="shared" si="15"/>
        <v>0</v>
      </c>
      <c r="O28" s="28">
        <f t="shared" si="16"/>
        <v>0</v>
      </c>
    </row>
    <row r="29" spans="1:15" s="9" customFormat="1" ht="90.75" customHeight="1" x14ac:dyDescent="0.2">
      <c r="A29" s="27">
        <v>16</v>
      </c>
      <c r="B29" s="62" t="s">
        <v>95</v>
      </c>
      <c r="C29" s="13"/>
      <c r="D29" s="10">
        <v>1</v>
      </c>
      <c r="E29" s="63" t="s">
        <v>83</v>
      </c>
      <c r="F29" s="14"/>
      <c r="G29" s="12"/>
      <c r="H29" s="1">
        <f t="shared" si="6"/>
        <v>0</v>
      </c>
      <c r="I29" s="12"/>
      <c r="J29" s="1">
        <f t="shared" si="0"/>
        <v>0</v>
      </c>
      <c r="K29" s="1">
        <f t="shared" si="12"/>
        <v>0</v>
      </c>
      <c r="L29" s="1">
        <f t="shared" si="13"/>
        <v>0</v>
      </c>
      <c r="M29" s="1">
        <f t="shared" si="14"/>
        <v>0</v>
      </c>
      <c r="N29" s="1">
        <f t="shared" si="15"/>
        <v>0</v>
      </c>
      <c r="O29" s="28">
        <f t="shared" si="16"/>
        <v>0</v>
      </c>
    </row>
    <row r="30" spans="1:15" s="9" customFormat="1" ht="96.75" customHeight="1" x14ac:dyDescent="0.2">
      <c r="A30" s="27">
        <v>17</v>
      </c>
      <c r="B30" s="62" t="s">
        <v>96</v>
      </c>
      <c r="C30" s="13"/>
      <c r="D30" s="10">
        <v>1</v>
      </c>
      <c r="E30" s="64" t="s">
        <v>82</v>
      </c>
      <c r="F30" s="14"/>
      <c r="G30" s="12"/>
      <c r="H30" s="1">
        <f t="shared" si="6"/>
        <v>0</v>
      </c>
      <c r="I30" s="12"/>
      <c r="J30" s="1">
        <f t="shared" si="0"/>
        <v>0</v>
      </c>
      <c r="K30" s="1">
        <f t="shared" si="12"/>
        <v>0</v>
      </c>
      <c r="L30" s="1">
        <f t="shared" si="13"/>
        <v>0</v>
      </c>
      <c r="M30" s="1">
        <f t="shared" si="14"/>
        <v>0</v>
      </c>
      <c r="N30" s="1">
        <f t="shared" si="15"/>
        <v>0</v>
      </c>
      <c r="O30" s="28">
        <f t="shared" si="16"/>
        <v>0</v>
      </c>
    </row>
    <row r="31" spans="1:15" s="9" customFormat="1" ht="93.75" customHeight="1" x14ac:dyDescent="0.2">
      <c r="A31" s="27">
        <v>18</v>
      </c>
      <c r="B31" s="62" t="s">
        <v>97</v>
      </c>
      <c r="C31" s="13"/>
      <c r="D31" s="10">
        <v>1</v>
      </c>
      <c r="E31" s="63" t="s">
        <v>82</v>
      </c>
      <c r="F31" s="14"/>
      <c r="G31" s="12"/>
      <c r="H31" s="1">
        <f t="shared" si="6"/>
        <v>0</v>
      </c>
      <c r="I31" s="12"/>
      <c r="J31" s="1">
        <f t="shared" si="0"/>
        <v>0</v>
      </c>
      <c r="K31" s="1">
        <f t="shared" si="12"/>
        <v>0</v>
      </c>
      <c r="L31" s="1">
        <f t="shared" si="13"/>
        <v>0</v>
      </c>
      <c r="M31" s="1">
        <f t="shared" si="14"/>
        <v>0</v>
      </c>
      <c r="N31" s="1">
        <f t="shared" si="15"/>
        <v>0</v>
      </c>
      <c r="O31" s="28">
        <f t="shared" si="16"/>
        <v>0</v>
      </c>
    </row>
    <row r="32" spans="1:15" s="9" customFormat="1" ht="96.75" customHeight="1" x14ac:dyDescent="0.2">
      <c r="A32" s="27">
        <v>19</v>
      </c>
      <c r="B32" s="62" t="s">
        <v>98</v>
      </c>
      <c r="C32" s="13"/>
      <c r="D32" s="10">
        <v>1</v>
      </c>
      <c r="E32" s="63" t="s">
        <v>82</v>
      </c>
      <c r="F32" s="14"/>
      <c r="G32" s="12"/>
      <c r="H32" s="1">
        <f t="shared" si="6"/>
        <v>0</v>
      </c>
      <c r="I32" s="12"/>
      <c r="J32" s="1">
        <f t="shared" si="0"/>
        <v>0</v>
      </c>
      <c r="K32" s="1">
        <f t="shared" si="12"/>
        <v>0</v>
      </c>
      <c r="L32" s="1">
        <f t="shared" si="13"/>
        <v>0</v>
      </c>
      <c r="M32" s="1">
        <f t="shared" si="14"/>
        <v>0</v>
      </c>
      <c r="N32" s="1">
        <f t="shared" si="15"/>
        <v>0</v>
      </c>
      <c r="O32" s="28">
        <f t="shared" si="16"/>
        <v>0</v>
      </c>
    </row>
    <row r="33" spans="1:15" s="9" customFormat="1" ht="78" customHeight="1" x14ac:dyDescent="0.2">
      <c r="A33" s="27">
        <v>20</v>
      </c>
      <c r="B33" s="62" t="s">
        <v>99</v>
      </c>
      <c r="C33" s="13"/>
      <c r="D33" s="10">
        <v>1</v>
      </c>
      <c r="E33" s="63" t="s">
        <v>82</v>
      </c>
      <c r="F33" s="14"/>
      <c r="G33" s="12"/>
      <c r="H33" s="1">
        <f t="shared" si="6"/>
        <v>0</v>
      </c>
      <c r="I33" s="12"/>
      <c r="J33" s="1">
        <f t="shared" si="0"/>
        <v>0</v>
      </c>
      <c r="K33" s="1">
        <f t="shared" si="12"/>
        <v>0</v>
      </c>
      <c r="L33" s="1">
        <f t="shared" si="13"/>
        <v>0</v>
      </c>
      <c r="M33" s="1">
        <f t="shared" si="14"/>
        <v>0</v>
      </c>
      <c r="N33" s="1">
        <f t="shared" si="15"/>
        <v>0</v>
      </c>
      <c r="O33" s="28">
        <f t="shared" si="16"/>
        <v>0</v>
      </c>
    </row>
    <row r="34" spans="1:15" s="9" customFormat="1" ht="106.5" customHeight="1" x14ac:dyDescent="0.2">
      <c r="A34" s="27">
        <v>21</v>
      </c>
      <c r="B34" s="62" t="s">
        <v>100</v>
      </c>
      <c r="C34" s="13"/>
      <c r="D34" s="10">
        <v>1</v>
      </c>
      <c r="E34" s="63" t="s">
        <v>82</v>
      </c>
      <c r="F34" s="14"/>
      <c r="G34" s="12"/>
      <c r="H34" s="1">
        <f t="shared" si="6"/>
        <v>0</v>
      </c>
      <c r="I34" s="12"/>
      <c r="J34" s="1">
        <f t="shared" si="0"/>
        <v>0</v>
      </c>
      <c r="K34" s="1">
        <f t="shared" si="12"/>
        <v>0</v>
      </c>
      <c r="L34" s="1">
        <f t="shared" si="13"/>
        <v>0</v>
      </c>
      <c r="M34" s="1">
        <f t="shared" si="14"/>
        <v>0</v>
      </c>
      <c r="N34" s="1">
        <f t="shared" si="15"/>
        <v>0</v>
      </c>
      <c r="O34" s="28">
        <f t="shared" si="16"/>
        <v>0</v>
      </c>
    </row>
    <row r="35" spans="1:15" s="9" customFormat="1" ht="92.25" customHeight="1" x14ac:dyDescent="0.2">
      <c r="A35" s="27">
        <v>22</v>
      </c>
      <c r="B35" s="62" t="s">
        <v>101</v>
      </c>
      <c r="C35" s="13"/>
      <c r="D35" s="10">
        <v>1</v>
      </c>
      <c r="E35" s="63" t="s">
        <v>82</v>
      </c>
      <c r="F35" s="14"/>
      <c r="G35" s="12"/>
      <c r="H35" s="1">
        <f t="shared" si="6"/>
        <v>0</v>
      </c>
      <c r="I35" s="12"/>
      <c r="J35" s="1">
        <f t="shared" si="0"/>
        <v>0</v>
      </c>
      <c r="K35" s="1">
        <f t="shared" si="12"/>
        <v>0</v>
      </c>
      <c r="L35" s="1">
        <f t="shared" si="13"/>
        <v>0</v>
      </c>
      <c r="M35" s="1">
        <f t="shared" si="14"/>
        <v>0</v>
      </c>
      <c r="N35" s="1">
        <f t="shared" si="15"/>
        <v>0</v>
      </c>
      <c r="O35" s="28">
        <f t="shared" si="16"/>
        <v>0</v>
      </c>
    </row>
    <row r="36" spans="1:15" s="9" customFormat="1" ht="78" customHeight="1" x14ac:dyDescent="0.2">
      <c r="A36" s="27">
        <v>23</v>
      </c>
      <c r="B36" s="62" t="s">
        <v>102</v>
      </c>
      <c r="C36" s="13"/>
      <c r="D36" s="10">
        <v>1</v>
      </c>
      <c r="E36" s="63" t="s">
        <v>82</v>
      </c>
      <c r="F36" s="14"/>
      <c r="G36" s="12"/>
      <c r="H36" s="1">
        <f t="shared" si="6"/>
        <v>0</v>
      </c>
      <c r="I36" s="12"/>
      <c r="J36" s="1">
        <f t="shared" si="0"/>
        <v>0</v>
      </c>
      <c r="K36" s="1">
        <f t="shared" si="12"/>
        <v>0</v>
      </c>
      <c r="L36" s="1">
        <f t="shared" si="13"/>
        <v>0</v>
      </c>
      <c r="M36" s="1">
        <f t="shared" si="14"/>
        <v>0</v>
      </c>
      <c r="N36" s="1">
        <f t="shared" si="15"/>
        <v>0</v>
      </c>
      <c r="O36" s="28">
        <f t="shared" si="16"/>
        <v>0</v>
      </c>
    </row>
    <row r="37" spans="1:15" s="9" customFormat="1" ht="74.25" customHeight="1" x14ac:dyDescent="0.2">
      <c r="A37" s="27">
        <v>24</v>
      </c>
      <c r="B37" s="62" t="s">
        <v>103</v>
      </c>
      <c r="C37" s="13"/>
      <c r="D37" s="10">
        <v>1</v>
      </c>
      <c r="E37" s="63" t="s">
        <v>82</v>
      </c>
      <c r="F37" s="14"/>
      <c r="G37" s="12"/>
      <c r="H37" s="1">
        <f t="shared" si="6"/>
        <v>0</v>
      </c>
      <c r="I37" s="12"/>
      <c r="J37" s="1">
        <f t="shared" si="0"/>
        <v>0</v>
      </c>
      <c r="K37" s="1">
        <f t="shared" si="12"/>
        <v>0</v>
      </c>
      <c r="L37" s="1">
        <f t="shared" si="13"/>
        <v>0</v>
      </c>
      <c r="M37" s="1">
        <f t="shared" si="14"/>
        <v>0</v>
      </c>
      <c r="N37" s="1">
        <f t="shared" si="15"/>
        <v>0</v>
      </c>
      <c r="O37" s="28">
        <f t="shared" si="16"/>
        <v>0</v>
      </c>
    </row>
    <row r="38" spans="1:15" s="9" customFormat="1" ht="86.25" customHeight="1" x14ac:dyDescent="0.2">
      <c r="A38" s="27">
        <v>25</v>
      </c>
      <c r="B38" s="62" t="s">
        <v>104</v>
      </c>
      <c r="C38" s="13"/>
      <c r="D38" s="10">
        <v>1</v>
      </c>
      <c r="E38" s="63" t="s">
        <v>82</v>
      </c>
      <c r="F38" s="14"/>
      <c r="G38" s="12"/>
      <c r="H38" s="1">
        <f t="shared" si="6"/>
        <v>0</v>
      </c>
      <c r="I38" s="12"/>
      <c r="J38" s="1">
        <f t="shared" si="0"/>
        <v>0</v>
      </c>
      <c r="K38" s="1">
        <f t="shared" si="12"/>
        <v>0</v>
      </c>
      <c r="L38" s="1">
        <f t="shared" si="13"/>
        <v>0</v>
      </c>
      <c r="M38" s="1">
        <f t="shared" si="14"/>
        <v>0</v>
      </c>
      <c r="N38" s="1">
        <f t="shared" si="15"/>
        <v>0</v>
      </c>
      <c r="O38" s="28">
        <f t="shared" si="16"/>
        <v>0</v>
      </c>
    </row>
    <row r="39" spans="1:15" s="9" customFormat="1" ht="94.5" customHeight="1" x14ac:dyDescent="0.2">
      <c r="A39" s="27">
        <v>26</v>
      </c>
      <c r="B39" s="62" t="s">
        <v>105</v>
      </c>
      <c r="C39" s="13"/>
      <c r="D39" s="10">
        <v>1</v>
      </c>
      <c r="E39" s="63" t="s">
        <v>82</v>
      </c>
      <c r="F39" s="14"/>
      <c r="G39" s="12"/>
      <c r="H39" s="1">
        <f t="shared" si="6"/>
        <v>0</v>
      </c>
      <c r="I39" s="12"/>
      <c r="J39" s="1">
        <f t="shared" si="0"/>
        <v>0</v>
      </c>
      <c r="K39" s="1">
        <f t="shared" si="12"/>
        <v>0</v>
      </c>
      <c r="L39" s="1">
        <f t="shared" si="13"/>
        <v>0</v>
      </c>
      <c r="M39" s="1">
        <f t="shared" si="14"/>
        <v>0</v>
      </c>
      <c r="N39" s="1">
        <f t="shared" si="15"/>
        <v>0</v>
      </c>
      <c r="O39" s="28">
        <f t="shared" si="16"/>
        <v>0</v>
      </c>
    </row>
    <row r="40" spans="1:15" s="9" customFormat="1" ht="81" customHeight="1" x14ac:dyDescent="0.2">
      <c r="A40" s="27">
        <v>27</v>
      </c>
      <c r="B40" s="62" t="s">
        <v>106</v>
      </c>
      <c r="C40" s="13"/>
      <c r="D40" s="10">
        <v>1</v>
      </c>
      <c r="E40" s="63" t="s">
        <v>82</v>
      </c>
      <c r="F40" s="14"/>
      <c r="G40" s="12"/>
      <c r="H40" s="1">
        <f t="shared" si="6"/>
        <v>0</v>
      </c>
      <c r="I40" s="12"/>
      <c r="J40" s="1">
        <f t="shared" si="0"/>
        <v>0</v>
      </c>
      <c r="K40" s="1">
        <f t="shared" si="12"/>
        <v>0</v>
      </c>
      <c r="L40" s="1">
        <f t="shared" si="13"/>
        <v>0</v>
      </c>
      <c r="M40" s="1">
        <f t="shared" si="14"/>
        <v>0</v>
      </c>
      <c r="N40" s="1">
        <f t="shared" si="15"/>
        <v>0</v>
      </c>
      <c r="O40" s="28">
        <f t="shared" si="16"/>
        <v>0</v>
      </c>
    </row>
    <row r="41" spans="1:15" s="9" customFormat="1" ht="79.5" customHeight="1" x14ac:dyDescent="0.2">
      <c r="A41" s="27">
        <v>28</v>
      </c>
      <c r="B41" s="62" t="s">
        <v>107</v>
      </c>
      <c r="C41" s="13"/>
      <c r="D41" s="10">
        <v>1</v>
      </c>
      <c r="E41" s="64" t="s">
        <v>82</v>
      </c>
      <c r="F41" s="14"/>
      <c r="G41" s="12"/>
      <c r="H41" s="1">
        <f t="shared" si="6"/>
        <v>0</v>
      </c>
      <c r="I41" s="12"/>
      <c r="J41" s="1">
        <f t="shared" si="0"/>
        <v>0</v>
      </c>
      <c r="K41" s="1">
        <f t="shared" si="12"/>
        <v>0</v>
      </c>
      <c r="L41" s="1">
        <f t="shared" si="13"/>
        <v>0</v>
      </c>
      <c r="M41" s="1">
        <f t="shared" si="14"/>
        <v>0</v>
      </c>
      <c r="N41" s="1">
        <f t="shared" si="15"/>
        <v>0</v>
      </c>
      <c r="O41" s="28">
        <f t="shared" si="16"/>
        <v>0</v>
      </c>
    </row>
    <row r="42" spans="1:15" s="9" customFormat="1" ht="79.5" customHeight="1" x14ac:dyDescent="0.2">
      <c r="A42" s="27">
        <v>29</v>
      </c>
      <c r="B42" s="62" t="s">
        <v>108</v>
      </c>
      <c r="C42" s="13"/>
      <c r="D42" s="10">
        <v>1</v>
      </c>
      <c r="E42" s="63" t="s">
        <v>82</v>
      </c>
      <c r="F42" s="14"/>
      <c r="G42" s="12"/>
      <c r="H42" s="1">
        <f t="shared" si="6"/>
        <v>0</v>
      </c>
      <c r="I42" s="12"/>
      <c r="J42" s="1">
        <f t="shared" si="0"/>
        <v>0</v>
      </c>
      <c r="K42" s="1">
        <f t="shared" si="12"/>
        <v>0</v>
      </c>
      <c r="L42" s="1">
        <f t="shared" si="13"/>
        <v>0</v>
      </c>
      <c r="M42" s="1">
        <f t="shared" si="14"/>
        <v>0</v>
      </c>
      <c r="N42" s="1">
        <f t="shared" si="15"/>
        <v>0</v>
      </c>
      <c r="O42" s="28">
        <f t="shared" si="16"/>
        <v>0</v>
      </c>
    </row>
    <row r="43" spans="1:15" s="9" customFormat="1" ht="102" customHeight="1" x14ac:dyDescent="0.2">
      <c r="A43" s="27">
        <v>30</v>
      </c>
      <c r="B43" s="62" t="s">
        <v>109</v>
      </c>
      <c r="C43" s="13"/>
      <c r="D43" s="10">
        <v>1</v>
      </c>
      <c r="E43" s="63" t="s">
        <v>82</v>
      </c>
      <c r="F43" s="14"/>
      <c r="G43" s="12"/>
      <c r="H43" s="1">
        <f t="shared" si="6"/>
        <v>0</v>
      </c>
      <c r="I43" s="12"/>
      <c r="J43" s="1">
        <f t="shared" si="0"/>
        <v>0</v>
      </c>
      <c r="K43" s="1">
        <f t="shared" si="12"/>
        <v>0</v>
      </c>
      <c r="L43" s="1">
        <f t="shared" si="13"/>
        <v>0</v>
      </c>
      <c r="M43" s="1">
        <f t="shared" si="14"/>
        <v>0</v>
      </c>
      <c r="N43" s="1">
        <f t="shared" si="15"/>
        <v>0</v>
      </c>
      <c r="O43" s="28">
        <f t="shared" si="16"/>
        <v>0</v>
      </c>
    </row>
    <row r="44" spans="1:15" s="9" customFormat="1" ht="108.75" customHeight="1" x14ac:dyDescent="0.2">
      <c r="A44" s="27">
        <v>31</v>
      </c>
      <c r="B44" s="62" t="s">
        <v>110</v>
      </c>
      <c r="C44" s="13"/>
      <c r="D44" s="10">
        <v>1</v>
      </c>
      <c r="E44" s="63" t="s">
        <v>82</v>
      </c>
      <c r="F44" s="14"/>
      <c r="G44" s="12"/>
      <c r="H44" s="1">
        <f t="shared" si="6"/>
        <v>0</v>
      </c>
      <c r="I44" s="12"/>
      <c r="J44" s="1">
        <f t="shared" si="0"/>
        <v>0</v>
      </c>
      <c r="K44" s="1">
        <f t="shared" si="12"/>
        <v>0</v>
      </c>
      <c r="L44" s="1">
        <f t="shared" si="13"/>
        <v>0</v>
      </c>
      <c r="M44" s="1">
        <f t="shared" si="14"/>
        <v>0</v>
      </c>
      <c r="N44" s="1">
        <f t="shared" si="15"/>
        <v>0</v>
      </c>
      <c r="O44" s="28">
        <f t="shared" si="16"/>
        <v>0</v>
      </c>
    </row>
    <row r="45" spans="1:15" s="9" customFormat="1" ht="111" customHeight="1" x14ac:dyDescent="0.2">
      <c r="A45" s="27">
        <v>32</v>
      </c>
      <c r="B45" s="62" t="s">
        <v>111</v>
      </c>
      <c r="C45" s="13"/>
      <c r="D45" s="10">
        <v>1</v>
      </c>
      <c r="E45" s="63" t="s">
        <v>82</v>
      </c>
      <c r="F45" s="14"/>
      <c r="G45" s="12"/>
      <c r="H45" s="1">
        <f t="shared" si="6"/>
        <v>0</v>
      </c>
      <c r="I45" s="12"/>
      <c r="J45" s="1">
        <f t="shared" si="0"/>
        <v>0</v>
      </c>
      <c r="K45" s="1">
        <f t="shared" si="12"/>
        <v>0</v>
      </c>
      <c r="L45" s="1">
        <f t="shared" si="13"/>
        <v>0</v>
      </c>
      <c r="M45" s="1">
        <f t="shared" si="14"/>
        <v>0</v>
      </c>
      <c r="N45" s="1">
        <f t="shared" si="15"/>
        <v>0</v>
      </c>
      <c r="O45" s="28">
        <f t="shared" si="16"/>
        <v>0</v>
      </c>
    </row>
    <row r="46" spans="1:15" s="9" customFormat="1" ht="75.75" customHeight="1" x14ac:dyDescent="0.2">
      <c r="A46" s="27">
        <v>33</v>
      </c>
      <c r="B46" s="62" t="s">
        <v>112</v>
      </c>
      <c r="C46" s="13"/>
      <c r="D46" s="10">
        <v>1</v>
      </c>
      <c r="E46" s="63" t="s">
        <v>82</v>
      </c>
      <c r="F46" s="14"/>
      <c r="G46" s="12"/>
      <c r="H46" s="1">
        <f t="shared" si="6"/>
        <v>0</v>
      </c>
      <c r="I46" s="12"/>
      <c r="J46" s="1">
        <f t="shared" si="0"/>
        <v>0</v>
      </c>
      <c r="K46" s="1">
        <f t="shared" si="12"/>
        <v>0</v>
      </c>
      <c r="L46" s="1">
        <f t="shared" si="13"/>
        <v>0</v>
      </c>
      <c r="M46" s="1">
        <f t="shared" si="14"/>
        <v>0</v>
      </c>
      <c r="N46" s="1">
        <f t="shared" si="15"/>
        <v>0</v>
      </c>
      <c r="O46" s="28">
        <f t="shared" si="16"/>
        <v>0</v>
      </c>
    </row>
    <row r="47" spans="1:15" s="9" customFormat="1" ht="94.5" customHeight="1" x14ac:dyDescent="0.2">
      <c r="A47" s="27">
        <v>34</v>
      </c>
      <c r="B47" s="62" t="s">
        <v>113</v>
      </c>
      <c r="C47" s="13"/>
      <c r="D47" s="10">
        <v>1</v>
      </c>
      <c r="E47" s="63" t="s">
        <v>82</v>
      </c>
      <c r="F47" s="14"/>
      <c r="G47" s="12"/>
      <c r="H47" s="1">
        <f t="shared" si="6"/>
        <v>0</v>
      </c>
      <c r="I47" s="12"/>
      <c r="J47" s="1">
        <f t="shared" si="0"/>
        <v>0</v>
      </c>
      <c r="K47" s="1">
        <f t="shared" si="12"/>
        <v>0</v>
      </c>
      <c r="L47" s="1">
        <f t="shared" si="13"/>
        <v>0</v>
      </c>
      <c r="M47" s="1">
        <f t="shared" si="14"/>
        <v>0</v>
      </c>
      <c r="N47" s="1">
        <f t="shared" si="15"/>
        <v>0</v>
      </c>
      <c r="O47" s="28">
        <f t="shared" si="16"/>
        <v>0</v>
      </c>
    </row>
    <row r="48" spans="1:15" s="9" customFormat="1" ht="111.75" customHeight="1" x14ac:dyDescent="0.2">
      <c r="A48" s="27">
        <v>35</v>
      </c>
      <c r="B48" s="62" t="s">
        <v>114</v>
      </c>
      <c r="C48" s="13"/>
      <c r="D48" s="10">
        <v>1</v>
      </c>
      <c r="E48" s="63" t="s">
        <v>82</v>
      </c>
      <c r="F48" s="14"/>
      <c r="G48" s="12"/>
      <c r="H48" s="1">
        <f t="shared" si="6"/>
        <v>0</v>
      </c>
      <c r="I48" s="12"/>
      <c r="J48" s="1">
        <f t="shared" si="0"/>
        <v>0</v>
      </c>
      <c r="K48" s="1">
        <f t="shared" si="12"/>
        <v>0</v>
      </c>
      <c r="L48" s="1">
        <f t="shared" si="13"/>
        <v>0</v>
      </c>
      <c r="M48" s="1">
        <f t="shared" si="14"/>
        <v>0</v>
      </c>
      <c r="N48" s="1">
        <f t="shared" si="15"/>
        <v>0</v>
      </c>
      <c r="O48" s="28">
        <f t="shared" si="16"/>
        <v>0</v>
      </c>
    </row>
    <row r="49" spans="1:15" s="9" customFormat="1" ht="216" customHeight="1" x14ac:dyDescent="0.2">
      <c r="A49" s="27">
        <v>36</v>
      </c>
      <c r="B49" s="62" t="s">
        <v>115</v>
      </c>
      <c r="C49" s="13"/>
      <c r="D49" s="10">
        <v>1</v>
      </c>
      <c r="E49" s="63" t="s">
        <v>82</v>
      </c>
      <c r="F49" s="14"/>
      <c r="G49" s="12"/>
      <c r="H49" s="1">
        <f t="shared" si="6"/>
        <v>0</v>
      </c>
      <c r="I49" s="12"/>
      <c r="J49" s="1">
        <f t="shared" si="0"/>
        <v>0</v>
      </c>
      <c r="K49" s="1">
        <f t="shared" si="12"/>
        <v>0</v>
      </c>
      <c r="L49" s="1">
        <f t="shared" si="13"/>
        <v>0</v>
      </c>
      <c r="M49" s="1">
        <f t="shared" si="14"/>
        <v>0</v>
      </c>
      <c r="N49" s="1">
        <f t="shared" si="15"/>
        <v>0</v>
      </c>
      <c r="O49" s="28">
        <f t="shared" si="16"/>
        <v>0</v>
      </c>
    </row>
    <row r="50" spans="1:15" s="9" customFormat="1" ht="129.75" customHeight="1" x14ac:dyDescent="0.2">
      <c r="A50" s="27">
        <f>+A49+1</f>
        <v>37</v>
      </c>
      <c r="B50" s="62" t="s">
        <v>116</v>
      </c>
      <c r="C50" s="13"/>
      <c r="D50" s="10">
        <v>1</v>
      </c>
      <c r="E50" s="63" t="s">
        <v>82</v>
      </c>
      <c r="F50" s="14"/>
      <c r="G50" s="12"/>
      <c r="H50" s="1">
        <f t="shared" si="6"/>
        <v>0</v>
      </c>
      <c r="I50" s="12"/>
      <c r="J50" s="1">
        <f t="shared" si="0"/>
        <v>0</v>
      </c>
      <c r="K50" s="1">
        <f t="shared" si="12"/>
        <v>0</v>
      </c>
      <c r="L50" s="1">
        <f t="shared" si="13"/>
        <v>0</v>
      </c>
      <c r="M50" s="1">
        <f t="shared" si="14"/>
        <v>0</v>
      </c>
      <c r="N50" s="1">
        <f t="shared" si="15"/>
        <v>0</v>
      </c>
      <c r="O50" s="28">
        <f t="shared" si="16"/>
        <v>0</v>
      </c>
    </row>
    <row r="51" spans="1:15" s="9" customFormat="1" ht="120.75" customHeight="1" x14ac:dyDescent="0.2">
      <c r="A51" s="27">
        <f t="shared" ref="A51:A74" si="17">+A50+1</f>
        <v>38</v>
      </c>
      <c r="B51" s="62" t="s">
        <v>117</v>
      </c>
      <c r="C51" s="13"/>
      <c r="D51" s="10">
        <v>1</v>
      </c>
      <c r="E51" s="63" t="s">
        <v>82</v>
      </c>
      <c r="F51" s="14"/>
      <c r="G51" s="12"/>
      <c r="H51" s="1">
        <f t="shared" si="6"/>
        <v>0</v>
      </c>
      <c r="I51" s="12"/>
      <c r="J51" s="1">
        <f t="shared" si="0"/>
        <v>0</v>
      </c>
      <c r="K51" s="1">
        <f t="shared" si="12"/>
        <v>0</v>
      </c>
      <c r="L51" s="1">
        <f t="shared" si="13"/>
        <v>0</v>
      </c>
      <c r="M51" s="1">
        <f t="shared" si="14"/>
        <v>0</v>
      </c>
      <c r="N51" s="1">
        <f t="shared" si="15"/>
        <v>0</v>
      </c>
      <c r="O51" s="28">
        <f t="shared" si="16"/>
        <v>0</v>
      </c>
    </row>
    <row r="52" spans="1:15" s="9" customFormat="1" ht="120.75" customHeight="1" x14ac:dyDescent="0.2">
      <c r="A52" s="27">
        <f t="shared" si="17"/>
        <v>39</v>
      </c>
      <c r="B52" s="62" t="s">
        <v>118</v>
      </c>
      <c r="C52" s="13"/>
      <c r="D52" s="10">
        <v>1</v>
      </c>
      <c r="E52" s="63" t="s">
        <v>82</v>
      </c>
      <c r="F52" s="14"/>
      <c r="G52" s="12"/>
      <c r="H52" s="1">
        <f t="shared" si="6"/>
        <v>0</v>
      </c>
      <c r="I52" s="12"/>
      <c r="J52" s="1">
        <f t="shared" si="0"/>
        <v>0</v>
      </c>
      <c r="K52" s="1">
        <f t="shared" si="12"/>
        <v>0</v>
      </c>
      <c r="L52" s="1">
        <f t="shared" si="13"/>
        <v>0</v>
      </c>
      <c r="M52" s="1">
        <f t="shared" si="14"/>
        <v>0</v>
      </c>
      <c r="N52" s="1">
        <f t="shared" si="15"/>
        <v>0</v>
      </c>
      <c r="O52" s="28">
        <f t="shared" si="16"/>
        <v>0</v>
      </c>
    </row>
    <row r="53" spans="1:15" s="9" customFormat="1" ht="94.5" customHeight="1" x14ac:dyDescent="0.2">
      <c r="A53" s="27">
        <f t="shared" si="17"/>
        <v>40</v>
      </c>
      <c r="B53" s="62" t="s">
        <v>119</v>
      </c>
      <c r="C53" s="13"/>
      <c r="D53" s="10">
        <v>1</v>
      </c>
      <c r="E53" s="63" t="s">
        <v>82</v>
      </c>
      <c r="F53" s="14"/>
      <c r="G53" s="12"/>
      <c r="H53" s="1">
        <f t="shared" si="6"/>
        <v>0</v>
      </c>
      <c r="I53" s="12"/>
      <c r="J53" s="1">
        <f t="shared" si="0"/>
        <v>0</v>
      </c>
      <c r="K53" s="1">
        <f t="shared" si="12"/>
        <v>0</v>
      </c>
      <c r="L53" s="1">
        <f t="shared" si="13"/>
        <v>0</v>
      </c>
      <c r="M53" s="1">
        <f t="shared" si="14"/>
        <v>0</v>
      </c>
      <c r="N53" s="1">
        <f t="shared" si="15"/>
        <v>0</v>
      </c>
      <c r="O53" s="28">
        <f t="shared" si="16"/>
        <v>0</v>
      </c>
    </row>
    <row r="54" spans="1:15" s="9" customFormat="1" ht="90" customHeight="1" x14ac:dyDescent="0.2">
      <c r="A54" s="27">
        <f t="shared" si="17"/>
        <v>41</v>
      </c>
      <c r="B54" s="62" t="s">
        <v>143</v>
      </c>
      <c r="C54" s="13"/>
      <c r="D54" s="10">
        <v>1</v>
      </c>
      <c r="E54" s="63" t="s">
        <v>82</v>
      </c>
      <c r="F54" s="14"/>
      <c r="G54" s="12"/>
      <c r="H54" s="1">
        <f t="shared" si="6"/>
        <v>0</v>
      </c>
      <c r="I54" s="12"/>
      <c r="J54" s="1">
        <f t="shared" si="0"/>
        <v>0</v>
      </c>
      <c r="K54" s="1">
        <f t="shared" si="12"/>
        <v>0</v>
      </c>
      <c r="L54" s="1">
        <f t="shared" si="13"/>
        <v>0</v>
      </c>
      <c r="M54" s="1">
        <f t="shared" si="14"/>
        <v>0</v>
      </c>
      <c r="N54" s="1">
        <f t="shared" si="15"/>
        <v>0</v>
      </c>
      <c r="O54" s="28">
        <f t="shared" si="16"/>
        <v>0</v>
      </c>
    </row>
    <row r="55" spans="1:15" s="9" customFormat="1" ht="94.5" customHeight="1" x14ac:dyDescent="0.2">
      <c r="A55" s="27">
        <f t="shared" si="17"/>
        <v>42</v>
      </c>
      <c r="B55" s="62" t="s">
        <v>120</v>
      </c>
      <c r="C55" s="13"/>
      <c r="D55" s="10">
        <v>1</v>
      </c>
      <c r="E55" s="63" t="s">
        <v>82</v>
      </c>
      <c r="F55" s="14"/>
      <c r="G55" s="12"/>
      <c r="H55" s="1">
        <f t="shared" si="6"/>
        <v>0</v>
      </c>
      <c r="I55" s="12"/>
      <c r="J55" s="1">
        <f t="shared" si="0"/>
        <v>0</v>
      </c>
      <c r="K55" s="1">
        <f t="shared" si="12"/>
        <v>0</v>
      </c>
      <c r="L55" s="1">
        <f t="shared" si="13"/>
        <v>0</v>
      </c>
      <c r="M55" s="1">
        <f t="shared" si="14"/>
        <v>0</v>
      </c>
      <c r="N55" s="1">
        <f t="shared" si="15"/>
        <v>0</v>
      </c>
      <c r="O55" s="28">
        <f t="shared" si="16"/>
        <v>0</v>
      </c>
    </row>
    <row r="56" spans="1:15" s="9" customFormat="1" ht="138" customHeight="1" x14ac:dyDescent="0.2">
      <c r="A56" s="27">
        <f t="shared" si="17"/>
        <v>43</v>
      </c>
      <c r="B56" s="62" t="s">
        <v>121</v>
      </c>
      <c r="C56" s="13"/>
      <c r="D56" s="10">
        <v>1</v>
      </c>
      <c r="E56" s="63" t="s">
        <v>82</v>
      </c>
      <c r="F56" s="14"/>
      <c r="G56" s="12"/>
      <c r="H56" s="1">
        <f t="shared" si="6"/>
        <v>0</v>
      </c>
      <c r="I56" s="12"/>
      <c r="J56" s="1">
        <f t="shared" si="0"/>
        <v>0</v>
      </c>
      <c r="K56" s="1">
        <f t="shared" si="12"/>
        <v>0</v>
      </c>
      <c r="L56" s="1">
        <f t="shared" si="13"/>
        <v>0</v>
      </c>
      <c r="M56" s="1">
        <f t="shared" si="14"/>
        <v>0</v>
      </c>
      <c r="N56" s="1">
        <f t="shared" si="15"/>
        <v>0</v>
      </c>
      <c r="O56" s="28">
        <f t="shared" si="16"/>
        <v>0</v>
      </c>
    </row>
    <row r="57" spans="1:15" s="9" customFormat="1" ht="89.25" customHeight="1" x14ac:dyDescent="0.2">
      <c r="A57" s="27">
        <f t="shared" si="17"/>
        <v>44</v>
      </c>
      <c r="B57" s="62" t="s">
        <v>122</v>
      </c>
      <c r="C57" s="13"/>
      <c r="D57" s="10">
        <v>1</v>
      </c>
      <c r="E57" s="63" t="s">
        <v>82</v>
      </c>
      <c r="F57" s="14"/>
      <c r="G57" s="12"/>
      <c r="H57" s="1">
        <f t="shared" si="6"/>
        <v>0</v>
      </c>
      <c r="I57" s="12"/>
      <c r="J57" s="1">
        <f t="shared" si="0"/>
        <v>0</v>
      </c>
      <c r="K57" s="1">
        <f t="shared" si="12"/>
        <v>0</v>
      </c>
      <c r="L57" s="1">
        <f t="shared" si="13"/>
        <v>0</v>
      </c>
      <c r="M57" s="1">
        <f t="shared" si="14"/>
        <v>0</v>
      </c>
      <c r="N57" s="1">
        <f t="shared" si="15"/>
        <v>0</v>
      </c>
      <c r="O57" s="28">
        <f t="shared" si="16"/>
        <v>0</v>
      </c>
    </row>
    <row r="58" spans="1:15" s="9" customFormat="1" ht="102" customHeight="1" x14ac:dyDescent="0.2">
      <c r="A58" s="27">
        <f t="shared" si="17"/>
        <v>45</v>
      </c>
      <c r="B58" s="62" t="s">
        <v>123</v>
      </c>
      <c r="C58" s="13"/>
      <c r="D58" s="10">
        <v>1</v>
      </c>
      <c r="E58" s="63" t="s">
        <v>82</v>
      </c>
      <c r="F58" s="14"/>
      <c r="G58" s="12"/>
      <c r="H58" s="1">
        <f t="shared" si="6"/>
        <v>0</v>
      </c>
      <c r="I58" s="12"/>
      <c r="J58" s="1">
        <f t="shared" si="0"/>
        <v>0</v>
      </c>
      <c r="K58" s="1">
        <f t="shared" si="12"/>
        <v>0</v>
      </c>
      <c r="L58" s="1">
        <f t="shared" si="13"/>
        <v>0</v>
      </c>
      <c r="M58" s="1">
        <f t="shared" si="14"/>
        <v>0</v>
      </c>
      <c r="N58" s="1">
        <f t="shared" si="15"/>
        <v>0</v>
      </c>
      <c r="O58" s="28">
        <f t="shared" si="16"/>
        <v>0</v>
      </c>
    </row>
    <row r="59" spans="1:15" s="9" customFormat="1" ht="91.5" customHeight="1" x14ac:dyDescent="0.2">
      <c r="A59" s="27">
        <f t="shared" si="17"/>
        <v>46</v>
      </c>
      <c r="B59" s="62" t="s">
        <v>124</v>
      </c>
      <c r="C59" s="13"/>
      <c r="D59" s="10">
        <v>1</v>
      </c>
      <c r="E59" s="63" t="s">
        <v>82</v>
      </c>
      <c r="F59" s="14"/>
      <c r="G59" s="12"/>
      <c r="H59" s="1">
        <f t="shared" si="6"/>
        <v>0</v>
      </c>
      <c r="I59" s="12"/>
      <c r="J59" s="1">
        <f t="shared" si="0"/>
        <v>0</v>
      </c>
      <c r="K59" s="1">
        <f t="shared" si="12"/>
        <v>0</v>
      </c>
      <c r="L59" s="1">
        <f t="shared" si="13"/>
        <v>0</v>
      </c>
      <c r="M59" s="1">
        <f t="shared" si="14"/>
        <v>0</v>
      </c>
      <c r="N59" s="1">
        <f t="shared" si="15"/>
        <v>0</v>
      </c>
      <c r="O59" s="28">
        <f t="shared" si="16"/>
        <v>0</v>
      </c>
    </row>
    <row r="60" spans="1:15" s="9" customFormat="1" ht="90.75" customHeight="1" x14ac:dyDescent="0.2">
      <c r="A60" s="27">
        <f t="shared" si="17"/>
        <v>47</v>
      </c>
      <c r="B60" s="62" t="s">
        <v>125</v>
      </c>
      <c r="C60" s="13"/>
      <c r="D60" s="10">
        <v>1</v>
      </c>
      <c r="E60" s="63" t="s">
        <v>82</v>
      </c>
      <c r="F60" s="14"/>
      <c r="G60" s="12"/>
      <c r="H60" s="1">
        <f t="shared" si="6"/>
        <v>0</v>
      </c>
      <c r="I60" s="12"/>
      <c r="J60" s="1">
        <f t="shared" si="0"/>
        <v>0</v>
      </c>
      <c r="K60" s="1">
        <f t="shared" si="12"/>
        <v>0</v>
      </c>
      <c r="L60" s="1">
        <f t="shared" si="13"/>
        <v>0</v>
      </c>
      <c r="M60" s="1">
        <f t="shared" si="14"/>
        <v>0</v>
      </c>
      <c r="N60" s="1">
        <f t="shared" si="15"/>
        <v>0</v>
      </c>
      <c r="O60" s="28">
        <f t="shared" si="16"/>
        <v>0</v>
      </c>
    </row>
    <row r="61" spans="1:15" s="9" customFormat="1" ht="115.5" customHeight="1" x14ac:dyDescent="0.2">
      <c r="A61" s="27">
        <f t="shared" si="17"/>
        <v>48</v>
      </c>
      <c r="B61" s="62" t="s">
        <v>126</v>
      </c>
      <c r="C61" s="13"/>
      <c r="D61" s="10">
        <v>1</v>
      </c>
      <c r="E61" s="63" t="s">
        <v>82</v>
      </c>
      <c r="F61" s="14"/>
      <c r="G61" s="12"/>
      <c r="H61" s="1">
        <f t="shared" si="6"/>
        <v>0</v>
      </c>
      <c r="I61" s="12"/>
      <c r="J61" s="1">
        <f t="shared" si="0"/>
        <v>0</v>
      </c>
      <c r="K61" s="1">
        <f t="shared" si="12"/>
        <v>0</v>
      </c>
      <c r="L61" s="1">
        <f t="shared" si="13"/>
        <v>0</v>
      </c>
      <c r="M61" s="1">
        <f t="shared" si="14"/>
        <v>0</v>
      </c>
      <c r="N61" s="1">
        <f t="shared" si="15"/>
        <v>0</v>
      </c>
      <c r="O61" s="28">
        <f t="shared" si="16"/>
        <v>0</v>
      </c>
    </row>
    <row r="62" spans="1:15" s="9" customFormat="1" ht="103.5" customHeight="1" x14ac:dyDescent="0.2">
      <c r="A62" s="27">
        <f t="shared" si="17"/>
        <v>49</v>
      </c>
      <c r="B62" s="62" t="s">
        <v>127</v>
      </c>
      <c r="C62" s="13"/>
      <c r="D62" s="10">
        <v>1</v>
      </c>
      <c r="E62" s="63" t="s">
        <v>82</v>
      </c>
      <c r="F62" s="14"/>
      <c r="G62" s="12"/>
      <c r="H62" s="1">
        <f t="shared" si="6"/>
        <v>0</v>
      </c>
      <c r="I62" s="12"/>
      <c r="J62" s="1">
        <f t="shared" si="0"/>
        <v>0</v>
      </c>
      <c r="K62" s="1">
        <f t="shared" si="12"/>
        <v>0</v>
      </c>
      <c r="L62" s="1">
        <f t="shared" si="13"/>
        <v>0</v>
      </c>
      <c r="M62" s="1">
        <f t="shared" si="14"/>
        <v>0</v>
      </c>
      <c r="N62" s="1">
        <f t="shared" si="15"/>
        <v>0</v>
      </c>
      <c r="O62" s="28">
        <f t="shared" si="16"/>
        <v>0</v>
      </c>
    </row>
    <row r="63" spans="1:15" s="9" customFormat="1" ht="165" customHeight="1" x14ac:dyDescent="0.2">
      <c r="A63" s="27">
        <f t="shared" si="17"/>
        <v>50</v>
      </c>
      <c r="B63" s="62" t="s">
        <v>128</v>
      </c>
      <c r="C63" s="13"/>
      <c r="D63" s="10">
        <v>1</v>
      </c>
      <c r="E63" s="63" t="s">
        <v>82</v>
      </c>
      <c r="F63" s="14"/>
      <c r="G63" s="12"/>
      <c r="H63" s="1">
        <f t="shared" si="6"/>
        <v>0</v>
      </c>
      <c r="I63" s="12"/>
      <c r="J63" s="1">
        <f t="shared" si="0"/>
        <v>0</v>
      </c>
      <c r="K63" s="1">
        <f t="shared" si="12"/>
        <v>0</v>
      </c>
      <c r="L63" s="1">
        <f t="shared" si="13"/>
        <v>0</v>
      </c>
      <c r="M63" s="1">
        <f t="shared" si="14"/>
        <v>0</v>
      </c>
      <c r="N63" s="1">
        <f t="shared" si="15"/>
        <v>0</v>
      </c>
      <c r="O63" s="28">
        <f t="shared" si="16"/>
        <v>0</v>
      </c>
    </row>
    <row r="64" spans="1:15" s="9" customFormat="1" ht="132" customHeight="1" x14ac:dyDescent="0.2">
      <c r="A64" s="27">
        <f t="shared" si="17"/>
        <v>51</v>
      </c>
      <c r="B64" s="62" t="s">
        <v>129</v>
      </c>
      <c r="C64" s="13"/>
      <c r="D64" s="10">
        <v>1</v>
      </c>
      <c r="E64" s="63" t="s">
        <v>82</v>
      </c>
      <c r="F64" s="14"/>
      <c r="G64" s="12"/>
      <c r="H64" s="1">
        <f t="shared" si="6"/>
        <v>0</v>
      </c>
      <c r="I64" s="12"/>
      <c r="J64" s="1">
        <f t="shared" ref="J64:J66" si="18">ROUND(F64*I64,0)</f>
        <v>0</v>
      </c>
      <c r="K64" s="1">
        <f t="shared" si="12"/>
        <v>0</v>
      </c>
      <c r="L64" s="1">
        <f t="shared" si="13"/>
        <v>0</v>
      </c>
      <c r="M64" s="1">
        <f t="shared" si="14"/>
        <v>0</v>
      </c>
      <c r="N64" s="1">
        <f t="shared" si="15"/>
        <v>0</v>
      </c>
      <c r="O64" s="28">
        <f t="shared" si="16"/>
        <v>0</v>
      </c>
    </row>
    <row r="65" spans="1:15" s="9" customFormat="1" ht="127.5" customHeight="1" x14ac:dyDescent="0.2">
      <c r="A65" s="27">
        <f t="shared" si="17"/>
        <v>52</v>
      </c>
      <c r="B65" s="62" t="s">
        <v>130</v>
      </c>
      <c r="C65" s="13"/>
      <c r="D65" s="10">
        <v>1</v>
      </c>
      <c r="E65" s="63" t="s">
        <v>82</v>
      </c>
      <c r="F65" s="14"/>
      <c r="G65" s="12"/>
      <c r="H65" s="1">
        <f t="shared" si="6"/>
        <v>0</v>
      </c>
      <c r="I65" s="12"/>
      <c r="J65" s="1">
        <f t="shared" si="18"/>
        <v>0</v>
      </c>
      <c r="K65" s="1">
        <f t="shared" si="12"/>
        <v>0</v>
      </c>
      <c r="L65" s="1">
        <f t="shared" si="13"/>
        <v>0</v>
      </c>
      <c r="M65" s="1">
        <f t="shared" si="14"/>
        <v>0</v>
      </c>
      <c r="N65" s="1">
        <f t="shared" si="15"/>
        <v>0</v>
      </c>
      <c r="O65" s="28">
        <f t="shared" si="16"/>
        <v>0</v>
      </c>
    </row>
    <row r="66" spans="1:15" s="9" customFormat="1" ht="240.75" customHeight="1" x14ac:dyDescent="0.2">
      <c r="A66" s="27">
        <f t="shared" si="17"/>
        <v>53</v>
      </c>
      <c r="B66" s="62" t="s">
        <v>131</v>
      </c>
      <c r="C66" s="13"/>
      <c r="D66" s="10">
        <v>1</v>
      </c>
      <c r="E66" s="63" t="s">
        <v>82</v>
      </c>
      <c r="F66" s="14"/>
      <c r="G66" s="12"/>
      <c r="H66" s="1">
        <f t="shared" si="6"/>
        <v>0</v>
      </c>
      <c r="I66" s="12"/>
      <c r="J66" s="1">
        <f t="shared" si="18"/>
        <v>0</v>
      </c>
      <c r="K66" s="1">
        <f t="shared" si="12"/>
        <v>0</v>
      </c>
      <c r="L66" s="1">
        <f t="shared" si="13"/>
        <v>0</v>
      </c>
      <c r="M66" s="1">
        <f t="shared" si="14"/>
        <v>0</v>
      </c>
      <c r="N66" s="1">
        <f t="shared" si="15"/>
        <v>0</v>
      </c>
      <c r="O66" s="28">
        <f t="shared" si="16"/>
        <v>0</v>
      </c>
    </row>
    <row r="67" spans="1:15" s="9" customFormat="1" ht="112.5" customHeight="1" x14ac:dyDescent="0.2">
      <c r="A67" s="27">
        <f t="shared" si="17"/>
        <v>54</v>
      </c>
      <c r="B67" s="62" t="s">
        <v>132</v>
      </c>
      <c r="C67" s="13"/>
      <c r="D67" s="10">
        <v>1</v>
      </c>
      <c r="E67" s="63" t="s">
        <v>82</v>
      </c>
      <c r="F67" s="14"/>
      <c r="G67" s="12"/>
      <c r="H67" s="1">
        <f t="shared" si="6"/>
        <v>0</v>
      </c>
      <c r="I67" s="12"/>
      <c r="J67" s="1">
        <f t="shared" ref="J67:J72" si="19">ROUND(F67*I67,0)</f>
        <v>0</v>
      </c>
      <c r="K67" s="1">
        <f t="shared" si="7"/>
        <v>0</v>
      </c>
      <c r="L67" s="1">
        <f t="shared" si="8"/>
        <v>0</v>
      </c>
      <c r="M67" s="1">
        <f t="shared" si="9"/>
        <v>0</v>
      </c>
      <c r="N67" s="1">
        <f t="shared" si="10"/>
        <v>0</v>
      </c>
      <c r="O67" s="28">
        <f t="shared" si="11"/>
        <v>0</v>
      </c>
    </row>
    <row r="68" spans="1:15" s="9" customFormat="1" ht="106.5" customHeight="1" x14ac:dyDescent="0.2">
      <c r="A68" s="27">
        <f t="shared" si="17"/>
        <v>55</v>
      </c>
      <c r="B68" s="62" t="s">
        <v>133</v>
      </c>
      <c r="C68" s="13"/>
      <c r="D68" s="10">
        <v>1</v>
      </c>
      <c r="E68" s="63" t="s">
        <v>82</v>
      </c>
      <c r="F68" s="14"/>
      <c r="G68" s="12"/>
      <c r="H68" s="1">
        <f t="shared" si="6"/>
        <v>0</v>
      </c>
      <c r="I68" s="12"/>
      <c r="J68" s="1">
        <f t="shared" si="19"/>
        <v>0</v>
      </c>
      <c r="K68" s="1">
        <f t="shared" si="7"/>
        <v>0</v>
      </c>
      <c r="L68" s="1">
        <f t="shared" si="8"/>
        <v>0</v>
      </c>
      <c r="M68" s="1">
        <f t="shared" si="9"/>
        <v>0</v>
      </c>
      <c r="N68" s="1">
        <f t="shared" si="10"/>
        <v>0</v>
      </c>
      <c r="O68" s="28">
        <f t="shared" si="11"/>
        <v>0</v>
      </c>
    </row>
    <row r="69" spans="1:15" s="9" customFormat="1" ht="103.5" customHeight="1" x14ac:dyDescent="0.2">
      <c r="A69" s="27">
        <f t="shared" si="17"/>
        <v>56</v>
      </c>
      <c r="B69" s="62" t="s">
        <v>134</v>
      </c>
      <c r="C69" s="13"/>
      <c r="D69" s="10">
        <v>1</v>
      </c>
      <c r="E69" s="63" t="s">
        <v>82</v>
      </c>
      <c r="F69" s="14"/>
      <c r="G69" s="12"/>
      <c r="H69" s="1">
        <f t="shared" si="6"/>
        <v>0</v>
      </c>
      <c r="I69" s="12"/>
      <c r="J69" s="1">
        <f t="shared" si="19"/>
        <v>0</v>
      </c>
      <c r="K69" s="1">
        <f t="shared" si="7"/>
        <v>0</v>
      </c>
      <c r="L69" s="1">
        <f t="shared" si="8"/>
        <v>0</v>
      </c>
      <c r="M69" s="1">
        <f t="shared" si="9"/>
        <v>0</v>
      </c>
      <c r="N69" s="1">
        <f t="shared" si="10"/>
        <v>0</v>
      </c>
      <c r="O69" s="28">
        <f t="shared" si="11"/>
        <v>0</v>
      </c>
    </row>
    <row r="70" spans="1:15" s="9" customFormat="1" ht="203.25" customHeight="1" x14ac:dyDescent="0.2">
      <c r="A70" s="27">
        <f t="shared" si="17"/>
        <v>57</v>
      </c>
      <c r="B70" s="62" t="s">
        <v>135</v>
      </c>
      <c r="C70" s="13"/>
      <c r="D70" s="10">
        <v>1</v>
      </c>
      <c r="E70" s="63" t="s">
        <v>82</v>
      </c>
      <c r="F70" s="14"/>
      <c r="G70" s="12"/>
      <c r="H70" s="1">
        <f t="shared" si="6"/>
        <v>0</v>
      </c>
      <c r="I70" s="12"/>
      <c r="J70" s="1">
        <f t="shared" si="19"/>
        <v>0</v>
      </c>
      <c r="K70" s="1">
        <f t="shared" si="7"/>
        <v>0</v>
      </c>
      <c r="L70" s="1">
        <f t="shared" si="8"/>
        <v>0</v>
      </c>
      <c r="M70" s="1">
        <f t="shared" si="9"/>
        <v>0</v>
      </c>
      <c r="N70" s="1">
        <f t="shared" si="10"/>
        <v>0</v>
      </c>
      <c r="O70" s="28">
        <f t="shared" si="11"/>
        <v>0</v>
      </c>
    </row>
    <row r="71" spans="1:15" s="9" customFormat="1" ht="127.5" customHeight="1" x14ac:dyDescent="0.2">
      <c r="A71" s="27">
        <f t="shared" si="17"/>
        <v>58</v>
      </c>
      <c r="B71" s="62" t="s">
        <v>136</v>
      </c>
      <c r="C71" s="13"/>
      <c r="D71" s="10">
        <v>1</v>
      </c>
      <c r="E71" s="63" t="s">
        <v>82</v>
      </c>
      <c r="F71" s="14"/>
      <c r="G71" s="12"/>
      <c r="H71" s="1">
        <f t="shared" si="6"/>
        <v>0</v>
      </c>
      <c r="I71" s="12"/>
      <c r="J71" s="1">
        <f t="shared" si="19"/>
        <v>0</v>
      </c>
      <c r="K71" s="1">
        <f t="shared" si="7"/>
        <v>0</v>
      </c>
      <c r="L71" s="1">
        <f t="shared" si="8"/>
        <v>0</v>
      </c>
      <c r="M71" s="1">
        <f t="shared" si="9"/>
        <v>0</v>
      </c>
      <c r="N71" s="1">
        <f t="shared" si="10"/>
        <v>0</v>
      </c>
      <c r="O71" s="28">
        <f t="shared" si="11"/>
        <v>0</v>
      </c>
    </row>
    <row r="72" spans="1:15" s="9" customFormat="1" ht="48.75" customHeight="1" x14ac:dyDescent="0.2">
      <c r="A72" s="27">
        <f t="shared" si="17"/>
        <v>59</v>
      </c>
      <c r="B72" s="62" t="s">
        <v>137</v>
      </c>
      <c r="C72" s="13"/>
      <c r="D72" s="10">
        <v>1</v>
      </c>
      <c r="E72" s="63" t="s">
        <v>82</v>
      </c>
      <c r="F72" s="14"/>
      <c r="G72" s="12"/>
      <c r="H72" s="1">
        <f t="shared" si="6"/>
        <v>0</v>
      </c>
      <c r="I72" s="12"/>
      <c r="J72" s="1">
        <f t="shared" si="19"/>
        <v>0</v>
      </c>
      <c r="K72" s="1">
        <f t="shared" si="7"/>
        <v>0</v>
      </c>
      <c r="L72" s="1">
        <f t="shared" si="8"/>
        <v>0</v>
      </c>
      <c r="M72" s="1">
        <f t="shared" si="9"/>
        <v>0</v>
      </c>
      <c r="N72" s="1">
        <f t="shared" si="10"/>
        <v>0</v>
      </c>
      <c r="O72" s="28">
        <f t="shared" si="11"/>
        <v>0</v>
      </c>
    </row>
    <row r="73" spans="1:15" s="9" customFormat="1" ht="85.5" customHeight="1" x14ac:dyDescent="0.2">
      <c r="A73" s="27">
        <f t="shared" si="17"/>
        <v>60</v>
      </c>
      <c r="B73" s="62" t="s">
        <v>138</v>
      </c>
      <c r="C73" s="13"/>
      <c r="D73" s="10">
        <v>1</v>
      </c>
      <c r="E73" s="63" t="s">
        <v>82</v>
      </c>
      <c r="F73" s="14"/>
      <c r="G73" s="12"/>
      <c r="H73" s="1">
        <f t="shared" si="6"/>
        <v>0</v>
      </c>
      <c r="I73" s="12"/>
      <c r="J73" s="1">
        <f t="shared" si="0"/>
        <v>0</v>
      </c>
      <c r="K73" s="1">
        <f t="shared" si="1"/>
        <v>0</v>
      </c>
      <c r="L73" s="1">
        <f t="shared" si="2"/>
        <v>0</v>
      </c>
      <c r="M73" s="1">
        <f t="shared" si="3"/>
        <v>0</v>
      </c>
      <c r="N73" s="1">
        <f t="shared" si="4"/>
        <v>0</v>
      </c>
      <c r="O73" s="28">
        <f t="shared" si="5"/>
        <v>0</v>
      </c>
    </row>
    <row r="74" spans="1:15" s="9" customFormat="1" ht="84" customHeight="1" thickBot="1" x14ac:dyDescent="0.25">
      <c r="A74" s="27">
        <f t="shared" si="17"/>
        <v>61</v>
      </c>
      <c r="B74" s="62" t="s">
        <v>139</v>
      </c>
      <c r="C74" s="29"/>
      <c r="D74" s="10">
        <v>1</v>
      </c>
      <c r="E74" s="63" t="s">
        <v>82</v>
      </c>
      <c r="F74" s="14"/>
      <c r="G74" s="12"/>
      <c r="H74" s="1">
        <f t="shared" si="6"/>
        <v>0</v>
      </c>
      <c r="I74" s="30"/>
      <c r="J74" s="31">
        <f t="shared" si="0"/>
        <v>0</v>
      </c>
      <c r="K74" s="31">
        <f t="shared" si="1"/>
        <v>0</v>
      </c>
      <c r="L74" s="31">
        <f t="shared" si="2"/>
        <v>0</v>
      </c>
      <c r="M74" s="31">
        <f t="shared" si="3"/>
        <v>0</v>
      </c>
      <c r="N74" s="31">
        <f t="shared" si="4"/>
        <v>0</v>
      </c>
      <c r="O74" s="32">
        <f t="shared" si="5"/>
        <v>0</v>
      </c>
    </row>
    <row r="75" spans="1:15" s="9" customFormat="1" ht="42" customHeight="1" thickBot="1" x14ac:dyDescent="0.3">
      <c r="A75" s="98" t="s">
        <v>26</v>
      </c>
      <c r="B75" s="99"/>
      <c r="C75" s="99"/>
      <c r="D75" s="99"/>
      <c r="E75" s="99"/>
      <c r="F75" s="99"/>
      <c r="G75" s="99"/>
      <c r="H75" s="99"/>
      <c r="I75" s="99"/>
      <c r="J75" s="99"/>
      <c r="K75" s="99"/>
      <c r="L75" s="71" t="s">
        <v>27</v>
      </c>
      <c r="M75" s="72"/>
      <c r="N75" s="72"/>
      <c r="O75" s="40">
        <f>SUMIF(G:G,0%,L:L)+SUMIF(G:G,"",L:L)</f>
        <v>0</v>
      </c>
    </row>
    <row r="76" spans="1:15" s="9" customFormat="1" ht="39" customHeight="1" x14ac:dyDescent="0.25">
      <c r="A76" s="77" t="s">
        <v>78</v>
      </c>
      <c r="B76" s="78"/>
      <c r="C76" s="78"/>
      <c r="D76" s="78"/>
      <c r="E76" s="78"/>
      <c r="F76" s="78"/>
      <c r="G76" s="78"/>
      <c r="H76" s="78"/>
      <c r="I76" s="78"/>
      <c r="J76" s="78"/>
      <c r="K76" s="79"/>
      <c r="L76" s="69" t="s">
        <v>28</v>
      </c>
      <c r="M76" s="70"/>
      <c r="N76" s="70"/>
      <c r="O76" s="41">
        <f>SUMIF(G:G,5%,L:L)</f>
        <v>0</v>
      </c>
    </row>
    <row r="77" spans="1:15" s="9" customFormat="1" ht="30" customHeight="1" x14ac:dyDescent="0.25">
      <c r="A77" s="80"/>
      <c r="B77" s="81"/>
      <c r="C77" s="81"/>
      <c r="D77" s="81"/>
      <c r="E77" s="81"/>
      <c r="F77" s="81"/>
      <c r="G77" s="81"/>
      <c r="H77" s="81"/>
      <c r="I77" s="81"/>
      <c r="J77" s="81"/>
      <c r="K77" s="82"/>
      <c r="L77" s="69" t="s">
        <v>29</v>
      </c>
      <c r="M77" s="70"/>
      <c r="N77" s="70"/>
      <c r="O77" s="41">
        <f>SUMIF(G:G,19%,L:L)</f>
        <v>0</v>
      </c>
    </row>
    <row r="78" spans="1:15" s="9" customFormat="1" ht="30" customHeight="1" x14ac:dyDescent="0.25">
      <c r="A78" s="80"/>
      <c r="B78" s="81"/>
      <c r="C78" s="81"/>
      <c r="D78" s="81"/>
      <c r="E78" s="81"/>
      <c r="F78" s="81"/>
      <c r="G78" s="81"/>
      <c r="H78" s="81"/>
      <c r="I78" s="81"/>
      <c r="J78" s="81"/>
      <c r="K78" s="82"/>
      <c r="L78" s="67" t="s">
        <v>22</v>
      </c>
      <c r="M78" s="68"/>
      <c r="N78" s="68"/>
      <c r="O78" s="42">
        <f>SUM(O75:O77)</f>
        <v>0</v>
      </c>
    </row>
    <row r="79" spans="1:15" s="9" customFormat="1" ht="30" customHeight="1" x14ac:dyDescent="0.25">
      <c r="A79" s="80"/>
      <c r="B79" s="81"/>
      <c r="C79" s="81"/>
      <c r="D79" s="81"/>
      <c r="E79" s="81"/>
      <c r="F79" s="81"/>
      <c r="G79" s="81"/>
      <c r="H79" s="81"/>
      <c r="I79" s="81"/>
      <c r="J79" s="81"/>
      <c r="K79" s="82"/>
      <c r="L79" s="65" t="s">
        <v>30</v>
      </c>
      <c r="M79" s="66"/>
      <c r="N79" s="66"/>
      <c r="O79" s="43">
        <f>SUMIF(G:G,5%,M:M)</f>
        <v>0</v>
      </c>
    </row>
    <row r="80" spans="1:15" s="9" customFormat="1" ht="30" customHeight="1" x14ac:dyDescent="0.25">
      <c r="A80" s="80"/>
      <c r="B80" s="81"/>
      <c r="C80" s="81"/>
      <c r="D80" s="81"/>
      <c r="E80" s="81"/>
      <c r="F80" s="81"/>
      <c r="G80" s="81"/>
      <c r="H80" s="81"/>
      <c r="I80" s="81"/>
      <c r="J80" s="81"/>
      <c r="K80" s="82"/>
      <c r="L80" s="65" t="s">
        <v>31</v>
      </c>
      <c r="M80" s="66"/>
      <c r="N80" s="66"/>
      <c r="O80" s="43">
        <f>SUMIF(G:G,19%,M:M)</f>
        <v>0</v>
      </c>
    </row>
    <row r="81" spans="1:17" s="9" customFormat="1" ht="30" customHeight="1" x14ac:dyDescent="0.25">
      <c r="A81" s="80"/>
      <c r="B81" s="81"/>
      <c r="C81" s="81"/>
      <c r="D81" s="81"/>
      <c r="E81" s="81"/>
      <c r="F81" s="81"/>
      <c r="G81" s="81"/>
      <c r="H81" s="81"/>
      <c r="I81" s="81"/>
      <c r="J81" s="81"/>
      <c r="K81" s="82"/>
      <c r="L81" s="67" t="s">
        <v>32</v>
      </c>
      <c r="M81" s="68"/>
      <c r="N81" s="68"/>
      <c r="O81" s="42">
        <f>SUM(O79:O80)</f>
        <v>0</v>
      </c>
    </row>
    <row r="82" spans="1:17" s="9" customFormat="1" ht="30" customHeight="1" x14ac:dyDescent="0.25">
      <c r="A82" s="80"/>
      <c r="B82" s="81"/>
      <c r="C82" s="81"/>
      <c r="D82" s="81"/>
      <c r="E82" s="81"/>
      <c r="F82" s="81"/>
      <c r="G82" s="81"/>
      <c r="H82" s="81"/>
      <c r="I82" s="81"/>
      <c r="J82" s="81"/>
      <c r="K82" s="82"/>
      <c r="L82" s="69" t="s">
        <v>33</v>
      </c>
      <c r="M82" s="70"/>
      <c r="N82" s="70"/>
      <c r="O82" s="41">
        <f>SUMIF(I:I,8%,N:N)</f>
        <v>0</v>
      </c>
    </row>
    <row r="83" spans="1:17" s="9" customFormat="1" ht="37.5" customHeight="1" x14ac:dyDescent="0.25">
      <c r="A83" s="80"/>
      <c r="B83" s="81"/>
      <c r="C83" s="81"/>
      <c r="D83" s="81"/>
      <c r="E83" s="81"/>
      <c r="F83" s="81"/>
      <c r="G83" s="81"/>
      <c r="H83" s="81"/>
      <c r="I83" s="81"/>
      <c r="J83" s="81"/>
      <c r="K83" s="82"/>
      <c r="L83" s="75" t="s">
        <v>34</v>
      </c>
      <c r="M83" s="76"/>
      <c r="N83" s="76"/>
      <c r="O83" s="42">
        <f>SUM(O82)</f>
        <v>0</v>
      </c>
    </row>
    <row r="84" spans="1:17" s="9" customFormat="1" ht="32.25" customHeight="1" thickBot="1" x14ac:dyDescent="0.3">
      <c r="A84" s="83"/>
      <c r="B84" s="84"/>
      <c r="C84" s="84"/>
      <c r="D84" s="84"/>
      <c r="E84" s="84"/>
      <c r="F84" s="84"/>
      <c r="G84" s="84"/>
      <c r="H84" s="84"/>
      <c r="I84" s="84"/>
      <c r="J84" s="84"/>
      <c r="K84" s="85"/>
      <c r="L84" s="73" t="s">
        <v>35</v>
      </c>
      <c r="M84" s="74"/>
      <c r="N84" s="74"/>
      <c r="O84" s="44">
        <f>+O78+O81+O83</f>
        <v>0</v>
      </c>
    </row>
    <row r="86" spans="1:17" ht="50.1" customHeight="1" thickBot="1" x14ac:dyDescent="0.3">
      <c r="B86" s="89"/>
      <c r="C86" s="89"/>
    </row>
    <row r="87" spans="1:17" x14ac:dyDescent="0.25">
      <c r="B87" s="110" t="s">
        <v>36</v>
      </c>
      <c r="C87" s="110"/>
    </row>
    <row r="88" spans="1:17" ht="15" customHeight="1" x14ac:dyDescent="0.25">
      <c r="M88" s="46"/>
      <c r="N88" s="47"/>
      <c r="O88" s="48"/>
    </row>
    <row r="89" spans="1:17" ht="15.75" customHeight="1" x14ac:dyDescent="0.25">
      <c r="M89" s="46"/>
      <c r="N89" s="47"/>
      <c r="O89" s="48"/>
    </row>
    <row r="90" spans="1:17" ht="15" customHeight="1" x14ac:dyDescent="0.25">
      <c r="A90" s="11" t="s">
        <v>37</v>
      </c>
      <c r="M90" s="46"/>
      <c r="N90" s="47"/>
      <c r="O90" s="48"/>
    </row>
    <row r="91" spans="1:17" x14ac:dyDescent="0.25">
      <c r="A91" s="109" t="s">
        <v>38</v>
      </c>
      <c r="B91" s="109"/>
      <c r="C91" s="109"/>
      <c r="D91" s="109"/>
      <c r="E91" s="109"/>
      <c r="F91" s="109"/>
      <c r="G91" s="109"/>
      <c r="H91" s="109"/>
      <c r="I91" s="109"/>
      <c r="J91" s="109"/>
      <c r="K91" s="109"/>
      <c r="L91" s="109"/>
      <c r="M91" s="109"/>
      <c r="N91" s="109"/>
      <c r="O91" s="109"/>
      <c r="P91" s="2"/>
      <c r="Q91" s="2"/>
    </row>
    <row r="92" spans="1:17" ht="15" customHeight="1" x14ac:dyDescent="0.25">
      <c r="A92" s="108" t="s">
        <v>39</v>
      </c>
      <c r="B92" s="108"/>
      <c r="C92" s="108"/>
      <c r="D92" s="108"/>
      <c r="E92" s="108"/>
      <c r="F92" s="108"/>
      <c r="G92" s="108"/>
      <c r="H92" s="108"/>
      <c r="I92" s="108"/>
      <c r="J92" s="108"/>
      <c r="K92" s="108"/>
      <c r="L92" s="108"/>
      <c r="M92" s="108"/>
      <c r="N92" s="108"/>
      <c r="O92" s="108"/>
      <c r="P92" s="45"/>
      <c r="Q92" s="45"/>
    </row>
    <row r="93" spans="1:17" x14ac:dyDescent="0.25">
      <c r="A93" s="107" t="s">
        <v>40</v>
      </c>
      <c r="B93" s="107"/>
      <c r="C93" s="107"/>
      <c r="D93" s="107"/>
      <c r="E93" s="107"/>
      <c r="F93" s="107"/>
      <c r="G93" s="107"/>
      <c r="H93" s="107"/>
      <c r="I93" s="107"/>
      <c r="J93" s="107"/>
      <c r="K93" s="107"/>
      <c r="L93" s="107"/>
      <c r="M93" s="107"/>
      <c r="N93" s="107"/>
      <c r="O93" s="107"/>
      <c r="P93" s="5"/>
      <c r="Q93" s="5"/>
    </row>
    <row r="94" spans="1:17" x14ac:dyDescent="0.25">
      <c r="A94" s="107" t="s">
        <v>41</v>
      </c>
      <c r="B94" s="107"/>
      <c r="C94" s="107"/>
      <c r="D94" s="107"/>
      <c r="E94" s="107"/>
      <c r="F94" s="107"/>
      <c r="G94" s="107"/>
      <c r="H94" s="107"/>
      <c r="I94" s="107"/>
      <c r="J94" s="107"/>
      <c r="K94" s="107"/>
      <c r="L94" s="107"/>
      <c r="M94" s="107"/>
      <c r="N94" s="107"/>
      <c r="O94" s="107"/>
      <c r="P94" s="5"/>
      <c r="Q94" s="5"/>
    </row>
    <row r="95" spans="1:17" x14ac:dyDescent="0.25">
      <c r="K95" s="2"/>
      <c r="L95" s="2"/>
      <c r="M95" s="2"/>
      <c r="N95" s="2"/>
    </row>
    <row r="137" spans="11:15" s="2" customFormat="1" x14ac:dyDescent="0.25">
      <c r="K137" s="4"/>
      <c r="L137" s="4"/>
      <c r="M137" s="4"/>
      <c r="N137" s="4"/>
      <c r="O137" s="4"/>
    </row>
    <row r="138" spans="11:15" s="2" customFormat="1" x14ac:dyDescent="0.25">
      <c r="K138" s="4"/>
      <c r="L138" s="4"/>
      <c r="M138" s="4"/>
      <c r="N138" s="4"/>
      <c r="O138" s="4"/>
    </row>
    <row r="139" spans="11:15" s="2" customFormat="1" x14ac:dyDescent="0.25">
      <c r="K139" s="4"/>
      <c r="L139" s="4"/>
      <c r="M139" s="4"/>
      <c r="N139" s="4"/>
      <c r="O139" s="4"/>
    </row>
    <row r="140" spans="11:15" s="2" customFormat="1" x14ac:dyDescent="0.25">
      <c r="K140" s="4"/>
      <c r="L140" s="4"/>
      <c r="M140" s="4"/>
      <c r="N140" s="4"/>
      <c r="O140" s="4"/>
    </row>
  </sheetData>
  <sheetProtection algorithmName="SHA-512" hashValue="4jGO1IupyqGPCCiJdmn/fCqhtTHWmbkjWLrV1WStC7ralDkHtOxWkewUCxlbkYAxKmSNueCSgTfbQRyjrO2vWA==" saltValue="G5Xsh6SZ5OhOccnazKIt2w==" spinCount="100000" sheet="1" selectLockedCells="1"/>
  <mergeCells count="35">
    <mergeCell ref="A94:O94"/>
    <mergeCell ref="A93:O93"/>
    <mergeCell ref="A92:O92"/>
    <mergeCell ref="A91:O91"/>
    <mergeCell ref="B87:C87"/>
    <mergeCell ref="A2:A5"/>
    <mergeCell ref="B2:M2"/>
    <mergeCell ref="N2:O2"/>
    <mergeCell ref="B3:M3"/>
    <mergeCell ref="N3:O3"/>
    <mergeCell ref="B4:M5"/>
    <mergeCell ref="N4:O4"/>
    <mergeCell ref="N5:O5"/>
    <mergeCell ref="M11:N11"/>
    <mergeCell ref="M9:N9"/>
    <mergeCell ref="K9:L9"/>
    <mergeCell ref="K11:L11"/>
    <mergeCell ref="F11:I11"/>
    <mergeCell ref="A76:K84"/>
    <mergeCell ref="F9:I9"/>
    <mergeCell ref="B86:C86"/>
    <mergeCell ref="A9:B11"/>
    <mergeCell ref="D9:E9"/>
    <mergeCell ref="D11:E11"/>
    <mergeCell ref="A75:K75"/>
    <mergeCell ref="L84:N84"/>
    <mergeCell ref="L83:N83"/>
    <mergeCell ref="L82:N82"/>
    <mergeCell ref="L81:N81"/>
    <mergeCell ref="L80:N80"/>
    <mergeCell ref="L79:N79"/>
    <mergeCell ref="L78:N78"/>
    <mergeCell ref="L77:N77"/>
    <mergeCell ref="L76:N76"/>
    <mergeCell ref="L75:N7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G14:G74</xm:sqref>
        </x14:dataValidation>
        <x14:dataValidation type="list" allowBlank="1" showInputMessage="1" showErrorMessage="1" xr:uid="{00000000-0002-0000-0000-000008000000}">
          <x14:formula1>
            <xm:f>Cálculos!$F$7:$F$8</xm:f>
          </x14:formula1>
          <xm:sqref>I14:I74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5" bestFit="1" customWidth="1"/>
    <col min="6" max="6" width="15" style="39" bestFit="1" customWidth="1"/>
  </cols>
  <sheetData>
    <row r="6" spans="2:6" x14ac:dyDescent="0.25">
      <c r="B6" s="15" t="s">
        <v>9</v>
      </c>
      <c r="D6" s="33" t="s">
        <v>42</v>
      </c>
      <c r="F6" s="36" t="s">
        <v>43</v>
      </c>
    </row>
    <row r="7" spans="2:6" x14ac:dyDescent="0.25">
      <c r="B7" s="2" t="s">
        <v>44</v>
      </c>
      <c r="D7" s="34">
        <v>0</v>
      </c>
      <c r="F7" s="37">
        <v>0.08</v>
      </c>
    </row>
    <row r="8" spans="2:6" x14ac:dyDescent="0.25">
      <c r="B8" s="2" t="s">
        <v>45</v>
      </c>
      <c r="D8" s="34">
        <v>0.05</v>
      </c>
      <c r="F8" s="38">
        <v>0</v>
      </c>
    </row>
    <row r="9" spans="2:6" x14ac:dyDescent="0.25">
      <c r="B9" s="2" t="s">
        <v>46</v>
      </c>
      <c r="D9" s="34">
        <v>0.19</v>
      </c>
    </row>
    <row r="10" spans="2:6" x14ac:dyDescent="0.25">
      <c r="D10"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2"/>
      <c r="C2" s="112"/>
      <c r="D2" s="121" t="s">
        <v>0</v>
      </c>
      <c r="E2" s="123"/>
      <c r="F2" s="123"/>
      <c r="G2" s="123"/>
      <c r="H2" s="122"/>
      <c r="I2" s="121" t="s">
        <v>1</v>
      </c>
      <c r="J2" s="122"/>
      <c r="K2" s="60"/>
    </row>
    <row r="3" spans="2:11" ht="15" customHeight="1" x14ac:dyDescent="0.25">
      <c r="B3" s="112"/>
      <c r="C3" s="112"/>
      <c r="D3" s="121" t="s">
        <v>2</v>
      </c>
      <c r="E3" s="123"/>
      <c r="F3" s="123"/>
      <c r="G3" s="123"/>
      <c r="H3" s="122"/>
      <c r="I3" s="121" t="s">
        <v>77</v>
      </c>
      <c r="J3" s="122"/>
      <c r="K3" s="59"/>
    </row>
    <row r="4" spans="2:11" ht="15" customHeight="1" x14ac:dyDescent="0.25">
      <c r="B4" s="112"/>
      <c r="C4" s="112"/>
      <c r="D4" s="124" t="s">
        <v>3</v>
      </c>
      <c r="E4" s="125"/>
      <c r="F4" s="125"/>
      <c r="G4" s="125"/>
      <c r="H4" s="126"/>
      <c r="I4" s="121" t="s">
        <v>79</v>
      </c>
      <c r="J4" s="122"/>
      <c r="K4" s="59"/>
    </row>
    <row r="5" spans="2:11" ht="15" customHeight="1" x14ac:dyDescent="0.25">
      <c r="B5" s="112"/>
      <c r="C5" s="112"/>
      <c r="D5" s="127"/>
      <c r="E5" s="128"/>
      <c r="F5" s="128"/>
      <c r="G5" s="128"/>
      <c r="H5" s="129"/>
      <c r="I5" s="121" t="s">
        <v>47</v>
      </c>
      <c r="J5" s="122"/>
      <c r="K5" s="59"/>
    </row>
    <row r="6" spans="2:11" x14ac:dyDescent="0.25">
      <c r="K6" s="51"/>
    </row>
    <row r="7" spans="2:11" ht="15.75" customHeight="1" x14ac:dyDescent="0.25">
      <c r="B7" s="116" t="s">
        <v>48</v>
      </c>
      <c r="C7" s="116"/>
      <c r="D7" s="116"/>
      <c r="E7" s="116"/>
      <c r="F7" s="116"/>
      <c r="G7" s="116"/>
      <c r="H7" s="116"/>
      <c r="I7" s="116"/>
      <c r="J7" s="116"/>
      <c r="K7" s="56"/>
    </row>
    <row r="8" spans="2:11" ht="15.75" customHeight="1" x14ac:dyDescent="0.25">
      <c r="B8" s="111" t="s">
        <v>49</v>
      </c>
      <c r="C8" s="111" t="s">
        <v>50</v>
      </c>
      <c r="D8" s="111"/>
      <c r="E8" s="111"/>
      <c r="F8" s="111"/>
      <c r="G8" s="116" t="s">
        <v>51</v>
      </c>
      <c r="H8" s="116"/>
      <c r="I8" s="116"/>
      <c r="J8" s="116"/>
      <c r="K8" s="56"/>
    </row>
    <row r="9" spans="2:11" ht="15.75" customHeight="1" x14ac:dyDescent="0.25">
      <c r="B9" s="111"/>
      <c r="C9" s="55" t="s">
        <v>52</v>
      </c>
      <c r="D9" s="55" t="s">
        <v>53</v>
      </c>
      <c r="E9" s="111" t="s">
        <v>54</v>
      </c>
      <c r="F9" s="111"/>
      <c r="G9" s="116"/>
      <c r="H9" s="116"/>
      <c r="I9" s="116"/>
      <c r="J9" s="116"/>
      <c r="K9" s="56"/>
    </row>
    <row r="10" spans="2:11" ht="15.75" customHeight="1" x14ac:dyDescent="0.25">
      <c r="B10" s="53">
        <v>1</v>
      </c>
      <c r="C10" s="53">
        <v>2021</v>
      </c>
      <c r="D10" s="53">
        <v>5</v>
      </c>
      <c r="E10" s="130">
        <v>24</v>
      </c>
      <c r="F10" s="130"/>
      <c r="G10" s="119" t="s">
        <v>55</v>
      </c>
      <c r="H10" s="119"/>
      <c r="I10" s="119"/>
      <c r="J10" s="119"/>
      <c r="K10" s="58"/>
    </row>
    <row r="11" spans="2:11" ht="57.75" customHeight="1" x14ac:dyDescent="0.25">
      <c r="B11" s="53">
        <v>2</v>
      </c>
      <c r="C11" s="53">
        <v>2022</v>
      </c>
      <c r="D11" s="53">
        <v>5</v>
      </c>
      <c r="E11" s="117">
        <v>31</v>
      </c>
      <c r="F11" s="118"/>
      <c r="G11" s="113" t="s">
        <v>56</v>
      </c>
      <c r="H11" s="114"/>
      <c r="I11" s="114"/>
      <c r="J11" s="115"/>
      <c r="K11" s="58"/>
    </row>
    <row r="12" spans="2:11" ht="82.5" customHeight="1" x14ac:dyDescent="0.25">
      <c r="B12" s="53">
        <v>3</v>
      </c>
      <c r="C12" s="53">
        <v>2022</v>
      </c>
      <c r="D12" s="53">
        <v>7</v>
      </c>
      <c r="E12" s="117">
        <v>27</v>
      </c>
      <c r="F12" s="118"/>
      <c r="G12" s="113" t="s">
        <v>57</v>
      </c>
      <c r="H12" s="114"/>
      <c r="I12" s="114"/>
      <c r="J12" s="115"/>
      <c r="K12" s="58"/>
    </row>
    <row r="13" spans="2:11" ht="100.5" customHeight="1" x14ac:dyDescent="0.25">
      <c r="B13" s="53">
        <v>4</v>
      </c>
      <c r="C13" s="53">
        <v>2023</v>
      </c>
      <c r="D13" s="53">
        <v>11</v>
      </c>
      <c r="E13" s="117">
        <v>30</v>
      </c>
      <c r="F13" s="118"/>
      <c r="G13" s="113" t="s">
        <v>72</v>
      </c>
      <c r="H13" s="114"/>
      <c r="I13" s="114"/>
      <c r="J13" s="115"/>
      <c r="K13" s="58"/>
    </row>
    <row r="14" spans="2:11" ht="70.5" customHeight="1" x14ac:dyDescent="0.25">
      <c r="B14" s="53">
        <v>5</v>
      </c>
      <c r="C14" s="53">
        <v>2024</v>
      </c>
      <c r="D14" s="61" t="s">
        <v>71</v>
      </c>
      <c r="E14" s="117">
        <v>27</v>
      </c>
      <c r="F14" s="118"/>
      <c r="G14" s="113" t="s">
        <v>73</v>
      </c>
      <c r="H14" s="114"/>
      <c r="I14" s="114"/>
      <c r="J14" s="115"/>
      <c r="K14" s="58"/>
    </row>
    <row r="15" spans="2:11" ht="76.5" customHeight="1" x14ac:dyDescent="0.25">
      <c r="B15" s="53">
        <v>6</v>
      </c>
      <c r="C15" s="53">
        <v>2024</v>
      </c>
      <c r="D15" s="61" t="s">
        <v>74</v>
      </c>
      <c r="E15" s="117"/>
      <c r="F15" s="118"/>
      <c r="G15" s="113" t="s">
        <v>76</v>
      </c>
      <c r="H15" s="114"/>
      <c r="I15" s="114"/>
      <c r="J15" s="115"/>
      <c r="K15" s="58"/>
    </row>
    <row r="16" spans="2:11" ht="15.75" customHeight="1" x14ac:dyDescent="0.25">
      <c r="B16" s="111" t="s">
        <v>58</v>
      </c>
      <c r="C16" s="111"/>
      <c r="D16" s="111"/>
      <c r="E16" s="111"/>
      <c r="F16" s="111"/>
      <c r="G16" s="111"/>
      <c r="H16" s="111"/>
      <c r="I16" s="111"/>
      <c r="J16" s="111"/>
      <c r="K16" s="54"/>
    </row>
    <row r="17" spans="2:11" x14ac:dyDescent="0.25">
      <c r="B17" s="111" t="s">
        <v>59</v>
      </c>
      <c r="C17" s="111"/>
      <c r="D17" s="111"/>
      <c r="E17" s="111"/>
      <c r="F17" s="111" t="s">
        <v>60</v>
      </c>
      <c r="G17" s="111"/>
      <c r="H17" s="111"/>
      <c r="I17" s="111"/>
      <c r="J17" s="111"/>
      <c r="K17" s="54"/>
    </row>
    <row r="18" spans="2:11" ht="15.75" customHeight="1" x14ac:dyDescent="0.25">
      <c r="B18" s="130" t="s">
        <v>61</v>
      </c>
      <c r="C18" s="130"/>
      <c r="D18" s="130"/>
      <c r="E18" s="130"/>
      <c r="F18" s="130" t="s">
        <v>75</v>
      </c>
      <c r="G18" s="130"/>
      <c r="H18" s="130"/>
      <c r="I18" s="130"/>
      <c r="J18" s="130"/>
      <c r="K18" s="52"/>
    </row>
    <row r="19" spans="2:11" x14ac:dyDescent="0.25">
      <c r="B19" s="111" t="s">
        <v>62</v>
      </c>
      <c r="C19" s="111"/>
      <c r="D19" s="111"/>
      <c r="E19" s="111"/>
      <c r="F19" s="111"/>
      <c r="G19" s="111"/>
      <c r="H19" s="111"/>
      <c r="I19" s="111"/>
      <c r="J19" s="111"/>
      <c r="K19" s="54"/>
    </row>
    <row r="20" spans="2:11" x14ac:dyDescent="0.25">
      <c r="B20" s="111" t="s">
        <v>59</v>
      </c>
      <c r="C20" s="111"/>
      <c r="D20" s="111"/>
      <c r="E20" s="111"/>
      <c r="F20" s="111" t="s">
        <v>60</v>
      </c>
      <c r="G20" s="111"/>
      <c r="H20" s="111"/>
      <c r="I20" s="111"/>
      <c r="J20" s="111"/>
      <c r="K20" s="54"/>
    </row>
    <row r="21" spans="2:11" ht="15.75" customHeight="1" x14ac:dyDescent="0.25">
      <c r="B21" s="132" t="s">
        <v>63</v>
      </c>
      <c r="C21" s="132"/>
      <c r="D21" s="132"/>
      <c r="E21" s="132"/>
      <c r="F21" s="132" t="s">
        <v>64</v>
      </c>
      <c r="G21" s="132"/>
      <c r="H21" s="132"/>
      <c r="I21" s="132"/>
      <c r="J21" s="132"/>
      <c r="K21" s="57"/>
    </row>
    <row r="22" spans="2:11" ht="15.75" customHeight="1" x14ac:dyDescent="0.25">
      <c r="B22" s="116" t="s">
        <v>65</v>
      </c>
      <c r="C22" s="116"/>
      <c r="D22" s="116"/>
      <c r="E22" s="116"/>
      <c r="F22" s="116"/>
      <c r="G22" s="116"/>
      <c r="H22" s="116"/>
      <c r="I22" s="116"/>
      <c r="J22" s="116"/>
      <c r="K22" s="56"/>
    </row>
    <row r="23" spans="2:11" x14ac:dyDescent="0.25">
      <c r="B23" s="111" t="s">
        <v>59</v>
      </c>
      <c r="C23" s="111"/>
      <c r="D23" s="111"/>
      <c r="E23" s="111" t="s">
        <v>60</v>
      </c>
      <c r="F23" s="111"/>
      <c r="G23" s="111"/>
      <c r="H23" s="111" t="s">
        <v>66</v>
      </c>
      <c r="I23" s="111"/>
      <c r="J23" s="111"/>
      <c r="K23" s="54"/>
    </row>
    <row r="24" spans="2:11" x14ac:dyDescent="0.25">
      <c r="B24" s="111"/>
      <c r="C24" s="111"/>
      <c r="D24" s="111"/>
      <c r="E24" s="111"/>
      <c r="F24" s="111"/>
      <c r="G24" s="111"/>
      <c r="H24" s="55" t="s">
        <v>52</v>
      </c>
      <c r="I24" s="55" t="s">
        <v>53</v>
      </c>
      <c r="J24" s="55" t="s">
        <v>54</v>
      </c>
      <c r="K24" s="54"/>
    </row>
    <row r="25" spans="2:11" x14ac:dyDescent="0.25">
      <c r="B25" s="130" t="s">
        <v>67</v>
      </c>
      <c r="C25" s="130"/>
      <c r="D25" s="130"/>
      <c r="E25" s="132" t="s">
        <v>68</v>
      </c>
      <c r="F25" s="132"/>
      <c r="G25" s="132"/>
      <c r="H25" s="53">
        <v>2024</v>
      </c>
      <c r="I25" s="61" t="s">
        <v>74</v>
      </c>
      <c r="J25" s="53"/>
      <c r="K25" s="52"/>
    </row>
    <row r="26" spans="2:11" x14ac:dyDescent="0.25">
      <c r="K26" s="51"/>
    </row>
    <row r="27" spans="2:11" ht="56.25" customHeight="1" x14ac:dyDescent="0.25">
      <c r="B27" s="51"/>
      <c r="C27" s="131" t="s">
        <v>69</v>
      </c>
      <c r="D27" s="131"/>
      <c r="E27" s="131"/>
      <c r="F27" s="131"/>
      <c r="G27" s="131"/>
      <c r="H27" s="131"/>
      <c r="I27" s="131"/>
      <c r="K27" s="51"/>
    </row>
    <row r="28" spans="2:11" ht="16.5" customHeight="1" x14ac:dyDescent="0.25">
      <c r="E28" s="120" t="s">
        <v>70</v>
      </c>
      <c r="F28" s="120"/>
      <c r="G28" s="120"/>
      <c r="H28" s="120"/>
      <c r="I28" s="120"/>
      <c r="J28" s="120"/>
      <c r="K28" s="50"/>
    </row>
    <row r="29" spans="2:11" x14ac:dyDescent="0.25">
      <c r="B29" s="51"/>
      <c r="C29" s="51"/>
      <c r="D29" s="51"/>
      <c r="E29" s="120"/>
      <c r="F29" s="120"/>
      <c r="G29" s="120"/>
      <c r="H29" s="120"/>
      <c r="I29" s="120"/>
      <c r="J29" s="120"/>
      <c r="K29" s="50"/>
    </row>
    <row r="30" spans="2:11" ht="15" customHeight="1" x14ac:dyDescent="0.25">
      <c r="C30" s="49"/>
      <c r="D30" s="49"/>
      <c r="E30" s="49"/>
      <c r="F30" s="49"/>
      <c r="G30" s="49"/>
      <c r="H30" s="49"/>
    </row>
    <row r="31" spans="2:11" x14ac:dyDescent="0.25">
      <c r="B31" s="49"/>
      <c r="C31" s="49"/>
      <c r="D31" s="49"/>
      <c r="E31" s="49"/>
      <c r="F31" s="49"/>
      <c r="G31" s="49"/>
      <c r="H31" s="4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2024-10-04T20:20:03Z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