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49/DOCUMENTOS PARA PUBLICACIÓN/"/>
    </mc:Choice>
  </mc:AlternateContent>
  <xr:revisionPtr revIDLastSave="252" documentId="13_ncr:1_{A3203639-816A-4F00-A849-4E2EC2053B16}" xr6:coauthVersionLast="47" xr6:coauthVersionMax="47" xr10:uidLastSave="{C3DC93B4-1F87-4522-B76C-8744FB730ADC}"/>
  <bookViews>
    <workbookView xWindow="-105" yWindow="0" windowWidth="14610" windowHeight="15585" tabRatio="688" xr2:uid="{00000000-000D-0000-FFFF-FFFF00000000}"/>
  </bookViews>
  <sheets>
    <sheet name="Bienes y Servicios" sheetId="7" r:id="rId1"/>
    <sheet name="Cálculos" sheetId="2" state="hidden" r:id="rId2"/>
  </sheets>
  <definedNames>
    <definedName name="_xlnm.Print_Area" localSheetId="0">'Bienes y Servicios'!$A$1:$O$59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K16" i="7"/>
  <c r="L16" i="7"/>
  <c r="M16" i="7"/>
  <c r="N16" i="7"/>
  <c r="O16" i="7"/>
  <c r="H17" i="7"/>
  <c r="J17" i="7"/>
  <c r="L17" i="7"/>
  <c r="M17" i="7" s="1"/>
  <c r="N17" i="7"/>
  <c r="O17" i="7" s="1"/>
  <c r="H18" i="7"/>
  <c r="J18" i="7"/>
  <c r="K18" i="7"/>
  <c r="L18" i="7"/>
  <c r="M18" i="7" s="1"/>
  <c r="H19" i="7"/>
  <c r="J19" i="7"/>
  <c r="K19" i="7"/>
  <c r="L19" i="7"/>
  <c r="M19" i="7" s="1"/>
  <c r="N19" i="7"/>
  <c r="H20" i="7"/>
  <c r="J20" i="7"/>
  <c r="L20" i="7"/>
  <c r="M20" i="7" s="1"/>
  <c r="H21" i="7"/>
  <c r="J21" i="7"/>
  <c r="K21" i="7" s="1"/>
  <c r="L21" i="7"/>
  <c r="N21" i="7" s="1"/>
  <c r="M21" i="7"/>
  <c r="H22" i="7"/>
  <c r="J22" i="7"/>
  <c r="K22" i="7" s="1"/>
  <c r="L22" i="7"/>
  <c r="M22" i="7"/>
  <c r="N22" i="7"/>
  <c r="H23" i="7"/>
  <c r="J23" i="7"/>
  <c r="K23" i="7" s="1"/>
  <c r="L23" i="7"/>
  <c r="M23" i="7" s="1"/>
  <c r="N23" i="7"/>
  <c r="H24" i="7"/>
  <c r="J24" i="7"/>
  <c r="L24" i="7"/>
  <c r="M24" i="7" s="1"/>
  <c r="H25" i="7"/>
  <c r="J25" i="7"/>
  <c r="L25" i="7"/>
  <c r="N25" i="7" s="1"/>
  <c r="M25" i="7"/>
  <c r="H26" i="7"/>
  <c r="J26" i="7"/>
  <c r="K26" i="7"/>
  <c r="L26" i="7"/>
  <c r="M26" i="7"/>
  <c r="N26" i="7"/>
  <c r="O26" i="7"/>
  <c r="H27" i="7"/>
  <c r="J27" i="7"/>
  <c r="K27" i="7" s="1"/>
  <c r="L27" i="7"/>
  <c r="M27" i="7"/>
  <c r="N27" i="7"/>
  <c r="O27" i="7"/>
  <c r="H28" i="7"/>
  <c r="J28" i="7"/>
  <c r="K28" i="7"/>
  <c r="L28" i="7"/>
  <c r="M28" i="7"/>
  <c r="N28" i="7"/>
  <c r="H29" i="7"/>
  <c r="J29" i="7"/>
  <c r="L29" i="7"/>
  <c r="N29" i="7" s="1"/>
  <c r="M29" i="7"/>
  <c r="H30" i="7"/>
  <c r="J30" i="7"/>
  <c r="K30" i="7"/>
  <c r="L30" i="7"/>
  <c r="M30" i="7"/>
  <c r="N30" i="7"/>
  <c r="O30" i="7"/>
  <c r="H31" i="7"/>
  <c r="J31" i="7"/>
  <c r="K31" i="7"/>
  <c r="L31" i="7"/>
  <c r="M31" i="7"/>
  <c r="N31" i="7"/>
  <c r="O31" i="7"/>
  <c r="H32" i="7"/>
  <c r="J32" i="7"/>
  <c r="L32" i="7"/>
  <c r="N32" i="7" s="1"/>
  <c r="M32" i="7"/>
  <c r="H33" i="7"/>
  <c r="J33" i="7"/>
  <c r="K33" i="7"/>
  <c r="L33" i="7"/>
  <c r="M33" i="7"/>
  <c r="N33" i="7"/>
  <c r="O33" i="7"/>
  <c r="H34" i="7"/>
  <c r="J34" i="7"/>
  <c r="K34" i="7"/>
  <c r="L34" i="7"/>
  <c r="M34" i="7"/>
  <c r="N34" i="7"/>
  <c r="O34" i="7"/>
  <c r="H35" i="7"/>
  <c r="J35" i="7"/>
  <c r="K35" i="7"/>
  <c r="L35" i="7"/>
  <c r="N35" i="7" s="1"/>
  <c r="M35" i="7"/>
  <c r="H36" i="7"/>
  <c r="J36" i="7"/>
  <c r="L36" i="7"/>
  <c r="M36" i="7"/>
  <c r="N36" i="7"/>
  <c r="O36" i="7"/>
  <c r="H37" i="7"/>
  <c r="J37" i="7"/>
  <c r="L37" i="7"/>
  <c r="M37" i="7" s="1"/>
  <c r="H38" i="7"/>
  <c r="K38" i="7" s="1"/>
  <c r="J38" i="7"/>
  <c r="L38" i="7"/>
  <c r="M38" i="7"/>
  <c r="N38" i="7"/>
  <c r="O38" i="7" s="1"/>
  <c r="H39" i="7"/>
  <c r="J39" i="7"/>
  <c r="L39" i="7"/>
  <c r="M39" i="7" s="1"/>
  <c r="H40" i="7"/>
  <c r="J40" i="7"/>
  <c r="K40" i="7" s="1"/>
  <c r="L40" i="7"/>
  <c r="M40" i="7"/>
  <c r="N40" i="7"/>
  <c r="H41" i="7"/>
  <c r="J41" i="7"/>
  <c r="K41" i="7"/>
  <c r="L41" i="7"/>
  <c r="M41" i="7"/>
  <c r="N41" i="7"/>
  <c r="O41" i="7"/>
  <c r="H42" i="7"/>
  <c r="J42" i="7"/>
  <c r="K42" i="7" s="1"/>
  <c r="L42" i="7"/>
  <c r="M42" i="7" s="1"/>
  <c r="H43" i="7"/>
  <c r="J43" i="7"/>
  <c r="K43" i="7"/>
  <c r="L43" i="7"/>
  <c r="M43" i="7"/>
  <c r="N43" i="7"/>
  <c r="O43" i="7"/>
  <c r="O21" i="7" l="1"/>
  <c r="O25" i="7"/>
  <c r="K25" i="7"/>
  <c r="O29" i="7"/>
  <c r="K37" i="7"/>
  <c r="N37" i="7"/>
  <c r="O37" i="7" s="1"/>
  <c r="O40" i="7"/>
  <c r="O19" i="7"/>
  <c r="O22" i="7"/>
  <c r="O23" i="7"/>
  <c r="N24" i="7"/>
  <c r="O24" i="7" s="1"/>
  <c r="K24" i="7"/>
  <c r="K17" i="7"/>
  <c r="K39" i="7"/>
  <c r="K36" i="7"/>
  <c r="K32" i="7"/>
  <c r="K29" i="7"/>
  <c r="O28" i="7"/>
  <c r="K20" i="7"/>
  <c r="N20" i="7"/>
  <c r="O20" i="7" s="1"/>
  <c r="K15" i="7"/>
  <c r="N39" i="7"/>
  <c r="O39" i="7" s="1"/>
  <c r="O32" i="7"/>
  <c r="N15" i="7"/>
  <c r="O15" i="7" s="1"/>
  <c r="N42" i="7"/>
  <c r="O42" i="7" s="1"/>
  <c r="O35" i="7"/>
  <c r="N18" i="7"/>
  <c r="O18" i="7" s="1"/>
  <c r="O48" i="7"/>
  <c r="O45" i="7"/>
  <c r="L14" i="7"/>
  <c r="M14" i="7" s="1"/>
  <c r="O49" i="7" s="1"/>
  <c r="J14" i="7"/>
  <c r="H14" i="7"/>
  <c r="O46" i="7" l="1"/>
  <c r="O44" i="7"/>
  <c r="K14" i="7"/>
  <c r="O50" i="7"/>
  <c r="O51" i="7"/>
  <c r="O52" i="7" s="1"/>
  <c r="N14" i="7"/>
  <c r="O14" i="7" s="1"/>
  <c r="O47" i="7" l="1"/>
  <c r="O53" i="7" s="1"/>
</calcChain>
</file>

<file path=xl/sharedStrings.xml><?xml version="1.0" encoding="utf-8"?>
<sst xmlns="http://schemas.openxmlformats.org/spreadsheetml/2006/main" count="112" uniqueCount="84">
  <si>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</si>
  <si>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</si>
  <si>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</si>
  <si>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</si>
  <si>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</si>
  <si>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</si>
  <si>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</si>
  <si>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</si>
  <si>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</si>
  <si>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</si>
  <si>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</si>
  <si>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</si>
  <si>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</si>
  <si>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</si>
  <si>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</si>
  <si>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</si>
  <si>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</si>
  <si>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</si>
  <si>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</si>
  <si>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</si>
  <si>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</si>
  <si>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</si>
  <si>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</si>
  <si>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</si>
  <si>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</si>
  <si>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</si>
  <si>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</si>
  <si>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</si>
  <si>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</si>
  <si>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</si>
  <si>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</si>
  <si>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</si>
  <si>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</si>
  <si>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</si>
  <si>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</si>
  <si>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</si>
  <si>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</si>
  <si>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</si>
  <si>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</si>
  <si>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</si>
  <si>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</si>
  <si>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</si>
  <si>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</si>
  <si>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</si>
  <si>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</si>
  <si>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</si>
  <si>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</si>
  <si>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</si>
  <si>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</si>
  <si>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</si>
  <si>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</si>
  <si>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Semilla de Maíz hibrido ATL 400. Grano y forraje. Llenado uniforme. Buen sistema radicular. Tolerante a estrés hídrico. Alta sanidad En mazorca y grano. Presentación en bolsa por 1 Kilogramo. Entrega Fase 1.</t>
  </si>
  <si>
    <t>Semilla de Maíz amarillo Pionner 3041. Excelente por su rendimiento de grano y forrajes. Sobresaliente tolerancia a enfermedades foliares. Plantas robustas. Ideal para ensilaje. Presentación en bolsa por 60.000 semillas.Entrega Fase 1.</t>
  </si>
  <si>
    <t>Semilla de cilantro, variedad patimorado, presentación en bolsa de 500 gramos. Entrega Fase 1.</t>
  </si>
  <si>
    <t>Semilla de Brachiaria BLEND TROPICAL. Composición: Brachiaria hibrido cv. Convert 330 – Brachiaria ruziziensis cv. Ruziziensis. Presentación por kilogramo. Entrega Fase 1.</t>
  </si>
  <si>
    <t>Semilla de pasto Panicum Maximum Agrosavia Sabanera (Incrustada). Presentación por kilogramo. Entrega Fase 1.</t>
  </si>
  <si>
    <t>Semilla de zanahoria Verano F1. Para clima cálido. Presentación en sobre de 100.000 semillas. Entrega Fase 1.</t>
  </si>
  <si>
    <t>Árbol de Acacia mangium, sembrada en bolsa plástica de 18 cm de ancho por 23 cm de alto. Altura aproximada del árbol de 250 centímetros. Entrega Fase 2.</t>
  </si>
  <si>
    <t>Árbol de Acacia amarilla, sembrada en bolsa plástica 15x21 pulgadas, Altura aproximada del árbol de 200 centímetros. Entrega Fase 2.</t>
  </si>
  <si>
    <t>Árbol de arazá, sembrado en bolsa 13 x 16 cm (ancho x alto), con altura aproximada de 150 centímetros. Entrega Fase 2.</t>
  </si>
  <si>
    <t>Plántula de Café Variedad Castillo , sembradas en bolsa plástica negra de polietileno de 17 cm e ancho por 23 cm de alto. Entrega Fase 3.</t>
  </si>
  <si>
    <t>Material vegetal de banano, variedad Cavendish, en bolsa plástica de 25 cm de ancho por 25 cm de largo. Altura aproximada de 35 cm.Entrega Fase 3.</t>
  </si>
  <si>
    <t>Árbol de mango común. Sembrado en bolsa plástica negra para frutales de 32 cm de ancha por 50 cm de alta. Altura aproximada del árbol de 100 cm. Entrega Fase 2.</t>
  </si>
  <si>
    <t>Árbol de mango de azúcar. Sembrado en bolsa plástica negra para frutales de 32 cm de ancha por 50 cm de alta. Altura aproximada del árbol de 100 cm. Patrón mango común. Entrega Fase 2.</t>
  </si>
  <si>
    <t>Material vegetal de plátano hartón, en bolsa plástica de Altura 12 cms del suelo a ras de bolsa 35 a 40 cm del suelo a planta. 12 x 12 cms de ancho y largo. Entrega Fase 3.</t>
  </si>
  <si>
    <t>Plántula de Lulo variedad Castilla, sembrada en bolsa de 5 cm de ancho por 5 centímetros de alto, altura aproximada de la plántula de 10 cm. Entrega Fase 2.</t>
  </si>
  <si>
    <t>Esquejes de Pitahaya amarilla, sembrados en bolsa plástica negra de 15 cm de ancho por 20 cm de ancho. Esquejes con tamaño aproximado de 20 a 30 cm y brotes viables.Entrega Fase 2.</t>
  </si>
  <si>
    <t>Esquejes de Pitahaya roja, sembrados en bolsa plástica negra de 15 cm de ancho por 20 cm de ancho. Esquejes con tamaño aproximado de 20 a 30 cm y brotes viables.Entrega Fase 2.</t>
  </si>
  <si>
    <t>Árbol de macadamia. Sembrado en bolsa plástica negra para frutales de 32 cm de ancha por 50 cm de alta. Altura aproximada del árbol de 100 cm. Entrega Fase 2.</t>
  </si>
  <si>
    <t>Planta de Calathea triostar. Sembrada en bolsa plástica de 25 cm de ancho por 17 cm de alto. Altura aproximada de la planta 25 cm. Entrega Fase 1.</t>
  </si>
  <si>
    <t>Planta de Calathea ornata. Sembrada en bolsa plástica de 25 cm de ancho por 17 cm de alto. Altura aproximada de la planta 25 cm. Entrega Fase 1.</t>
  </si>
  <si>
    <t>Planta de Calathea lancifolia. Sembrada en bolsa plástica de 25 cm de ancho por 17 cm de alto. Altura aproximada de la planta 30 cm. Entrega Fase 1.</t>
  </si>
  <si>
    <t>Planta de Calathea medallón anillo. Sembrada en bolsa plástica de 24 cm de ancho por 17 cm de alto. Altura aproximada de la planta 40 cm. Entrega Fase 1.</t>
  </si>
  <si>
    <t>Planta de Anglonema patico. Sembrada en bolsa plástica de 25 cm de ancho por 17 cm de alto. Altura aproximada de la planta 35 cm. Entrega Fase 1.   </t>
  </si>
  <si>
    <t>Planta de Anglonema osaca. Sembrada en bolsa plástica de 25 cm de ancho por 17 cm de alto. Altura aproximada de la planta 30 cm. Entrega Fase 1.</t>
  </si>
  <si>
    <t>Planta Nematanthus o Pescadito color naranja,amarillo o rojo. Sembrado en matera  tamaño 25 cm alto x 20 cm largo aproximadamente. Entrega Fase 1.</t>
  </si>
  <si>
    <t>Planta de orquídea Cymbidium con al menos 3 seudobulbos. Sembradas en bolsa de 26 cm de ancho por 26 cm alto. Entrega Fase 1.</t>
  </si>
  <si>
    <t>Planta de Mandevila. Sembrada en bolsa de 26 cm de ancho por 26 cm alto. Altura aproximada de la planta 50 cm. Flores color rojo. Entrega Fase 1.</t>
  </si>
  <si>
    <t>Planta de Mandevila. Sembrada en bolsa de 26 cm de ancho por 26 cm alto. Altura aproximada de la planta 50 cm. Flores color blanco. Entrega Fase 1.</t>
  </si>
  <si>
    <t>Planta suculenta cola de burron, en maceta con un diametro de 10 cm altura de 10 cm tamaño de la planta hasta 15 cm de altura. Entrega Fase 1.</t>
  </si>
  <si>
    <t>Planta de Petunia. Sembrada en bolsa de 15 cm de ancho por 15 cm alto. Altura aproximada de la planta 20 cm. Colores variado. Entrega Fase 1.</t>
  </si>
  <si>
    <t>KILOGRAMO</t>
  </si>
  <si>
    <t>BOLSA</t>
  </si>
  <si>
    <t>SOBRE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</si>
</sst>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6"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7" xfId="0" applyFont="1" applyBorder="1" applyAlignment="1" applyProtection="1">
      <alignment horizontal="center" vertical="center"/>
      <protection hidden="1"/>
    </xf>
    <xf numFmtId="0" fontId="2" fillId="0" borderId="38" xfId="0" applyFont="1" applyBorder="1" applyAlignment="1">
      <alignment horizontal="center" vertical="center" wrapText="1"/>
    </xf>
    <xf numFmtId="0" fontId="3" fillId="35" borderId="39" xfId="0" applyFont="1" applyFill="1" applyBorder="1" applyAlignment="1" applyProtection="1">
      <alignment horizontal="center" vertical="center" wrapText="1"/>
      <protection locked="0"/>
    </xf>
    <xf numFmtId="164" fontId="9" fillId="35" borderId="39" xfId="4" applyNumberFormat="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43" fontId="3" fillId="0" borderId="39"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0" borderId="22" xfId="0" applyFont="1" applyBorder="1" applyAlignment="1" applyProtection="1">
      <alignment horizontal="center" vertical="center"/>
      <protection hidden="1"/>
    </xf>
    <xf numFmtId="0" fontId="2"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3"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showGridLines="0" tabSelected="1" topLeftCell="A30" zoomScale="70" zoomScaleNormal="70" zoomScaleSheetLayoutView="70" zoomScalePageLayoutView="55" workbookViewId="0">
      <selection activeCell="I20" sqref="I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152.25" customHeight="1" x14ac:dyDescent="0.25">
      <c r="A14" s="40">
        <v>1</v>
      </c>
      <c r="B14" s="41" t="s">
        <v>51</v>
      </c>
      <c r="C14" s="42"/>
      <c r="D14" s="49">
        <v>5</v>
      </c>
      <c r="E14" s="49" t="s">
        <v>81</v>
      </c>
      <c r="F14" s="43"/>
      <c r="G14" s="44"/>
      <c r="H14" s="45">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19.25" customHeight="1" x14ac:dyDescent="0.25">
      <c r="A15" s="47">
        <v>2</v>
      </c>
      <c r="B15" s="46" t="s">
        <v>52</v>
      </c>
      <c r="C15" s="42"/>
      <c r="D15" s="49">
        <v>1</v>
      </c>
      <c r="E15" s="49" t="s">
        <v>82</v>
      </c>
      <c r="F15" s="43"/>
      <c r="G15" s="44"/>
      <c r="H15" s="45">
        <f t="shared" ref="H15:H43" si="6">+ROUND(F15*G15,0)</f>
        <v>0</v>
      </c>
      <c r="I15" s="44"/>
      <c r="J15" s="1">
        <f t="shared" ref="J15:J43" si="7">ROUND(F15*I15,0)</f>
        <v>0</v>
      </c>
      <c r="K15" s="1">
        <f t="shared" ref="K15:K43" si="8">ROUND(F15+H15+J15,0)</f>
        <v>0</v>
      </c>
      <c r="L15" s="1">
        <f t="shared" ref="L15:L43" si="9">ROUND(F15*D15,0)</f>
        <v>0</v>
      </c>
      <c r="M15" s="1">
        <f t="shared" ref="M15:M43" si="10">ROUND(L15*G15,0)</f>
        <v>0</v>
      </c>
      <c r="N15" s="1">
        <f t="shared" ref="N15:N43" si="11">ROUND(L15*I15,0)</f>
        <v>0</v>
      </c>
      <c r="O15" s="39">
        <f t="shared" ref="O15:O43" si="12">ROUND(L15+N15+M15,0)</f>
        <v>0</v>
      </c>
    </row>
    <row r="16" spans="1:15" s="9" customFormat="1" ht="131.25" customHeight="1" x14ac:dyDescent="0.25">
      <c r="A16" s="47">
        <v>3</v>
      </c>
      <c r="B16" s="46" t="s">
        <v>53</v>
      </c>
      <c r="C16" s="42"/>
      <c r="D16" s="49">
        <v>2</v>
      </c>
      <c r="E16" s="49" t="s">
        <v>82</v>
      </c>
      <c r="F16" s="43"/>
      <c r="G16" s="44"/>
      <c r="H16" s="45">
        <f t="shared" si="6"/>
        <v>0</v>
      </c>
      <c r="I16" s="44"/>
      <c r="J16" s="1">
        <f t="shared" si="7"/>
        <v>0</v>
      </c>
      <c r="K16" s="1">
        <f t="shared" si="8"/>
        <v>0</v>
      </c>
      <c r="L16" s="1">
        <f t="shared" si="9"/>
        <v>0</v>
      </c>
      <c r="M16" s="1">
        <f t="shared" si="10"/>
        <v>0</v>
      </c>
      <c r="N16" s="1">
        <f t="shared" si="11"/>
        <v>0</v>
      </c>
      <c r="O16" s="39">
        <f t="shared" si="12"/>
        <v>0</v>
      </c>
    </row>
    <row r="17" spans="1:15" s="9" customFormat="1" ht="123.75" customHeight="1" x14ac:dyDescent="0.25">
      <c r="A17" s="47">
        <v>4</v>
      </c>
      <c r="B17" s="46" t="s">
        <v>54</v>
      </c>
      <c r="C17" s="42"/>
      <c r="D17" s="49">
        <v>8</v>
      </c>
      <c r="E17" s="49" t="s">
        <v>81</v>
      </c>
      <c r="F17" s="43"/>
      <c r="G17" s="44"/>
      <c r="H17" s="45">
        <f t="shared" si="6"/>
        <v>0</v>
      </c>
      <c r="I17" s="44"/>
      <c r="J17" s="1">
        <f t="shared" si="7"/>
        <v>0</v>
      </c>
      <c r="K17" s="1">
        <f t="shared" si="8"/>
        <v>0</v>
      </c>
      <c r="L17" s="1">
        <f t="shared" si="9"/>
        <v>0</v>
      </c>
      <c r="M17" s="1">
        <f t="shared" si="10"/>
        <v>0</v>
      </c>
      <c r="N17" s="1">
        <f t="shared" si="11"/>
        <v>0</v>
      </c>
      <c r="O17" s="39">
        <f t="shared" si="12"/>
        <v>0</v>
      </c>
    </row>
    <row r="18" spans="1:15" s="9" customFormat="1" ht="192" customHeight="1" x14ac:dyDescent="0.25">
      <c r="A18" s="40">
        <v>5</v>
      </c>
      <c r="B18" s="46" t="s">
        <v>55</v>
      </c>
      <c r="C18" s="42"/>
      <c r="D18" s="49">
        <v>8</v>
      </c>
      <c r="E18" s="49" t="s">
        <v>81</v>
      </c>
      <c r="F18" s="43"/>
      <c r="G18" s="44"/>
      <c r="H18" s="45">
        <f t="shared" si="6"/>
        <v>0</v>
      </c>
      <c r="I18" s="44"/>
      <c r="J18" s="1">
        <f t="shared" si="7"/>
        <v>0</v>
      </c>
      <c r="K18" s="1">
        <f t="shared" si="8"/>
        <v>0</v>
      </c>
      <c r="L18" s="1">
        <f t="shared" si="9"/>
        <v>0</v>
      </c>
      <c r="M18" s="1">
        <f t="shared" si="10"/>
        <v>0</v>
      </c>
      <c r="N18" s="1">
        <f t="shared" si="11"/>
        <v>0</v>
      </c>
      <c r="O18" s="39">
        <f t="shared" si="12"/>
        <v>0</v>
      </c>
    </row>
    <row r="19" spans="1:15" s="9" customFormat="1" ht="134.25" customHeight="1" x14ac:dyDescent="0.25">
      <c r="A19" s="47">
        <v>6</v>
      </c>
      <c r="B19" s="46" t="s">
        <v>56</v>
      </c>
      <c r="C19" s="42"/>
      <c r="D19" s="49">
        <v>1</v>
      </c>
      <c r="E19" s="49" t="s">
        <v>83</v>
      </c>
      <c r="F19" s="43"/>
      <c r="G19" s="44"/>
      <c r="H19" s="45">
        <f t="shared" si="6"/>
        <v>0</v>
      </c>
      <c r="I19" s="44"/>
      <c r="J19" s="1">
        <f t="shared" si="7"/>
        <v>0</v>
      </c>
      <c r="K19" s="1">
        <f t="shared" si="8"/>
        <v>0</v>
      </c>
      <c r="L19" s="1">
        <f t="shared" si="9"/>
        <v>0</v>
      </c>
      <c r="M19" s="1">
        <f t="shared" si="10"/>
        <v>0</v>
      </c>
      <c r="N19" s="1">
        <f t="shared" si="11"/>
        <v>0</v>
      </c>
      <c r="O19" s="39">
        <f t="shared" si="12"/>
        <v>0</v>
      </c>
    </row>
    <row r="20" spans="1:15" s="9" customFormat="1" ht="134.25" customHeight="1" x14ac:dyDescent="0.25">
      <c r="A20" s="47">
        <v>7</v>
      </c>
      <c r="B20" s="46" t="s">
        <v>57</v>
      </c>
      <c r="C20" s="42"/>
      <c r="D20" s="49">
        <v>14</v>
      </c>
      <c r="E20" s="49" t="s">
        <v>50</v>
      </c>
      <c r="F20" s="43"/>
      <c r="G20" s="44"/>
      <c r="H20" s="45">
        <f t="shared" si="6"/>
        <v>0</v>
      </c>
      <c r="I20" s="44"/>
      <c r="J20" s="1">
        <f t="shared" si="7"/>
        <v>0</v>
      </c>
      <c r="K20" s="1">
        <f t="shared" si="8"/>
        <v>0</v>
      </c>
      <c r="L20" s="1">
        <f t="shared" si="9"/>
        <v>0</v>
      </c>
      <c r="M20" s="1">
        <f t="shared" si="10"/>
        <v>0</v>
      </c>
      <c r="N20" s="1">
        <f t="shared" si="11"/>
        <v>0</v>
      </c>
      <c r="O20" s="39">
        <f t="shared" si="12"/>
        <v>0</v>
      </c>
    </row>
    <row r="21" spans="1:15" s="9" customFormat="1" ht="98.25" customHeight="1" x14ac:dyDescent="0.25">
      <c r="A21" s="47">
        <v>8</v>
      </c>
      <c r="B21" s="46" t="s">
        <v>58</v>
      </c>
      <c r="C21" s="42"/>
      <c r="D21" s="49">
        <v>20</v>
      </c>
      <c r="E21" s="49" t="s">
        <v>50</v>
      </c>
      <c r="F21" s="43"/>
      <c r="G21" s="44"/>
      <c r="H21" s="45">
        <f t="shared" si="6"/>
        <v>0</v>
      </c>
      <c r="I21" s="44"/>
      <c r="J21" s="1">
        <f t="shared" si="7"/>
        <v>0</v>
      </c>
      <c r="K21" s="1">
        <f t="shared" si="8"/>
        <v>0</v>
      </c>
      <c r="L21" s="1">
        <f t="shared" si="9"/>
        <v>0</v>
      </c>
      <c r="M21" s="1">
        <f t="shared" si="10"/>
        <v>0</v>
      </c>
      <c r="N21" s="1">
        <f t="shared" si="11"/>
        <v>0</v>
      </c>
      <c r="O21" s="39">
        <f t="shared" si="12"/>
        <v>0</v>
      </c>
    </row>
    <row r="22" spans="1:15" s="9" customFormat="1" ht="98.25" customHeight="1" x14ac:dyDescent="0.25">
      <c r="A22" s="40">
        <v>9</v>
      </c>
      <c r="B22" s="48" t="s">
        <v>59</v>
      </c>
      <c r="C22" s="42"/>
      <c r="D22" s="49">
        <v>20</v>
      </c>
      <c r="E22" s="49" t="s">
        <v>50</v>
      </c>
      <c r="F22" s="43"/>
      <c r="G22" s="44"/>
      <c r="H22" s="45">
        <f t="shared" si="6"/>
        <v>0</v>
      </c>
      <c r="I22" s="44"/>
      <c r="J22" s="1">
        <f t="shared" si="7"/>
        <v>0</v>
      </c>
      <c r="K22" s="1">
        <f t="shared" si="8"/>
        <v>0</v>
      </c>
      <c r="L22" s="1">
        <f t="shared" si="9"/>
        <v>0</v>
      </c>
      <c r="M22" s="1">
        <f t="shared" si="10"/>
        <v>0</v>
      </c>
      <c r="N22" s="1">
        <f t="shared" si="11"/>
        <v>0</v>
      </c>
      <c r="O22" s="39">
        <f t="shared" si="12"/>
        <v>0</v>
      </c>
    </row>
    <row r="23" spans="1:15" s="9" customFormat="1" ht="98.25" customHeight="1" x14ac:dyDescent="0.25">
      <c r="A23" s="47">
        <v>10</v>
      </c>
      <c r="B23" s="48" t="s">
        <v>60</v>
      </c>
      <c r="C23" s="42"/>
      <c r="D23" s="49">
        <v>2000</v>
      </c>
      <c r="E23" s="49" t="s">
        <v>50</v>
      </c>
      <c r="F23" s="43"/>
      <c r="G23" s="44"/>
      <c r="H23" s="45">
        <f t="shared" si="6"/>
        <v>0</v>
      </c>
      <c r="I23" s="44"/>
      <c r="J23" s="1">
        <f t="shared" si="7"/>
        <v>0</v>
      </c>
      <c r="K23" s="1">
        <f t="shared" si="8"/>
        <v>0</v>
      </c>
      <c r="L23" s="1">
        <f t="shared" si="9"/>
        <v>0</v>
      </c>
      <c r="M23" s="1">
        <f t="shared" si="10"/>
        <v>0</v>
      </c>
      <c r="N23" s="1">
        <f t="shared" si="11"/>
        <v>0</v>
      </c>
      <c r="O23" s="39">
        <f t="shared" si="12"/>
        <v>0</v>
      </c>
    </row>
    <row r="24" spans="1:15" s="9" customFormat="1" ht="98.25" customHeight="1" x14ac:dyDescent="0.25">
      <c r="A24" s="47">
        <v>11</v>
      </c>
      <c r="B24" s="48" t="s">
        <v>61</v>
      </c>
      <c r="C24" s="42"/>
      <c r="D24" s="49">
        <v>500</v>
      </c>
      <c r="E24" s="49" t="s">
        <v>50</v>
      </c>
      <c r="F24" s="43"/>
      <c r="G24" s="44"/>
      <c r="H24" s="45">
        <f t="shared" si="6"/>
        <v>0</v>
      </c>
      <c r="I24" s="44"/>
      <c r="J24" s="1">
        <f t="shared" si="7"/>
        <v>0</v>
      </c>
      <c r="K24" s="1">
        <f t="shared" si="8"/>
        <v>0</v>
      </c>
      <c r="L24" s="1">
        <f t="shared" si="9"/>
        <v>0</v>
      </c>
      <c r="M24" s="1">
        <f t="shared" si="10"/>
        <v>0</v>
      </c>
      <c r="N24" s="1">
        <f t="shared" si="11"/>
        <v>0</v>
      </c>
      <c r="O24" s="39">
        <f t="shared" si="12"/>
        <v>0</v>
      </c>
    </row>
    <row r="25" spans="1:15" s="9" customFormat="1" ht="98.25" customHeight="1" x14ac:dyDescent="0.25">
      <c r="A25" s="47">
        <v>12</v>
      </c>
      <c r="B25" s="48" t="s">
        <v>62</v>
      </c>
      <c r="C25" s="42"/>
      <c r="D25" s="49">
        <v>20</v>
      </c>
      <c r="E25" s="49" t="s">
        <v>50</v>
      </c>
      <c r="F25" s="43"/>
      <c r="G25" s="44"/>
      <c r="H25" s="45">
        <f t="shared" si="6"/>
        <v>0</v>
      </c>
      <c r="I25" s="44"/>
      <c r="J25" s="1">
        <f t="shared" si="7"/>
        <v>0</v>
      </c>
      <c r="K25" s="1">
        <f t="shared" si="8"/>
        <v>0</v>
      </c>
      <c r="L25" s="1">
        <f t="shared" si="9"/>
        <v>0</v>
      </c>
      <c r="M25" s="1">
        <f t="shared" si="10"/>
        <v>0</v>
      </c>
      <c r="N25" s="1">
        <f t="shared" si="11"/>
        <v>0</v>
      </c>
      <c r="O25" s="39">
        <f t="shared" si="12"/>
        <v>0</v>
      </c>
    </row>
    <row r="26" spans="1:15" s="9" customFormat="1" ht="98.25" customHeight="1" x14ac:dyDescent="0.25">
      <c r="A26" s="40">
        <v>13</v>
      </c>
      <c r="B26" s="48" t="s">
        <v>63</v>
      </c>
      <c r="C26" s="42"/>
      <c r="D26" s="49">
        <v>20</v>
      </c>
      <c r="E26" s="49" t="s">
        <v>50</v>
      </c>
      <c r="F26" s="43"/>
      <c r="G26" s="44"/>
      <c r="H26" s="45">
        <f t="shared" si="6"/>
        <v>0</v>
      </c>
      <c r="I26" s="44"/>
      <c r="J26" s="1">
        <f t="shared" si="7"/>
        <v>0</v>
      </c>
      <c r="K26" s="1">
        <f t="shared" si="8"/>
        <v>0</v>
      </c>
      <c r="L26" s="1">
        <f t="shared" si="9"/>
        <v>0</v>
      </c>
      <c r="M26" s="1">
        <f t="shared" si="10"/>
        <v>0</v>
      </c>
      <c r="N26" s="1">
        <f t="shared" si="11"/>
        <v>0</v>
      </c>
      <c r="O26" s="39">
        <f t="shared" si="12"/>
        <v>0</v>
      </c>
    </row>
    <row r="27" spans="1:15" s="9" customFormat="1" ht="98.25" customHeight="1" x14ac:dyDescent="0.25">
      <c r="A27" s="47">
        <v>14</v>
      </c>
      <c r="B27" s="48" t="s">
        <v>64</v>
      </c>
      <c r="C27" s="42"/>
      <c r="D27" s="49">
        <v>100</v>
      </c>
      <c r="E27" s="49" t="s">
        <v>50</v>
      </c>
      <c r="F27" s="43"/>
      <c r="G27" s="44"/>
      <c r="H27" s="45">
        <f t="shared" si="6"/>
        <v>0</v>
      </c>
      <c r="I27" s="44"/>
      <c r="J27" s="1">
        <f t="shared" si="7"/>
        <v>0</v>
      </c>
      <c r="K27" s="1">
        <f t="shared" si="8"/>
        <v>0</v>
      </c>
      <c r="L27" s="1">
        <f t="shared" si="9"/>
        <v>0</v>
      </c>
      <c r="M27" s="1">
        <f t="shared" si="10"/>
        <v>0</v>
      </c>
      <c r="N27" s="1">
        <f t="shared" si="11"/>
        <v>0</v>
      </c>
      <c r="O27" s="39">
        <f t="shared" si="12"/>
        <v>0</v>
      </c>
    </row>
    <row r="28" spans="1:15" s="9" customFormat="1" ht="98.25" customHeight="1" x14ac:dyDescent="0.25">
      <c r="A28" s="47">
        <v>15</v>
      </c>
      <c r="B28" s="48" t="s">
        <v>65</v>
      </c>
      <c r="C28" s="42"/>
      <c r="D28" s="49">
        <v>300</v>
      </c>
      <c r="E28" s="49" t="s">
        <v>50</v>
      </c>
      <c r="F28" s="43"/>
      <c r="G28" s="44"/>
      <c r="H28" s="45">
        <f t="shared" si="6"/>
        <v>0</v>
      </c>
      <c r="I28" s="44"/>
      <c r="J28" s="1">
        <f t="shared" si="7"/>
        <v>0</v>
      </c>
      <c r="K28" s="1">
        <f t="shared" si="8"/>
        <v>0</v>
      </c>
      <c r="L28" s="1">
        <f t="shared" si="9"/>
        <v>0</v>
      </c>
      <c r="M28" s="1">
        <f t="shared" si="10"/>
        <v>0</v>
      </c>
      <c r="N28" s="1">
        <f t="shared" si="11"/>
        <v>0</v>
      </c>
      <c r="O28" s="39">
        <f t="shared" si="12"/>
        <v>0</v>
      </c>
    </row>
    <row r="29" spans="1:15" s="9" customFormat="1" ht="98.25" customHeight="1" x14ac:dyDescent="0.25">
      <c r="A29" s="47">
        <v>16</v>
      </c>
      <c r="B29" s="48" t="s">
        <v>66</v>
      </c>
      <c r="C29" s="42"/>
      <c r="D29" s="49">
        <v>50</v>
      </c>
      <c r="E29" s="49" t="s">
        <v>50</v>
      </c>
      <c r="F29" s="43"/>
      <c r="G29" s="44"/>
      <c r="H29" s="45">
        <f t="shared" si="6"/>
        <v>0</v>
      </c>
      <c r="I29" s="44"/>
      <c r="J29" s="1">
        <f t="shared" si="7"/>
        <v>0</v>
      </c>
      <c r="K29" s="1">
        <f t="shared" si="8"/>
        <v>0</v>
      </c>
      <c r="L29" s="1">
        <f t="shared" si="9"/>
        <v>0</v>
      </c>
      <c r="M29" s="1">
        <f t="shared" si="10"/>
        <v>0</v>
      </c>
      <c r="N29" s="1">
        <f t="shared" si="11"/>
        <v>0</v>
      </c>
      <c r="O29" s="39">
        <f t="shared" si="12"/>
        <v>0</v>
      </c>
    </row>
    <row r="30" spans="1:15" s="9" customFormat="1" ht="98.25" customHeight="1" x14ac:dyDescent="0.25">
      <c r="A30" s="40">
        <v>17</v>
      </c>
      <c r="B30" s="48" t="s">
        <v>67</v>
      </c>
      <c r="C30" s="42"/>
      <c r="D30" s="49">
        <v>50</v>
      </c>
      <c r="E30" s="49" t="s">
        <v>50</v>
      </c>
      <c r="F30" s="43"/>
      <c r="G30" s="44"/>
      <c r="H30" s="45">
        <f t="shared" si="6"/>
        <v>0</v>
      </c>
      <c r="I30" s="44"/>
      <c r="J30" s="1">
        <f t="shared" si="7"/>
        <v>0</v>
      </c>
      <c r="K30" s="1">
        <f t="shared" si="8"/>
        <v>0</v>
      </c>
      <c r="L30" s="1">
        <f t="shared" si="9"/>
        <v>0</v>
      </c>
      <c r="M30" s="1">
        <f t="shared" si="10"/>
        <v>0</v>
      </c>
      <c r="N30" s="1">
        <f t="shared" si="11"/>
        <v>0</v>
      </c>
      <c r="O30" s="39">
        <f t="shared" si="12"/>
        <v>0</v>
      </c>
    </row>
    <row r="31" spans="1:15" s="9" customFormat="1" ht="98.25" customHeight="1" x14ac:dyDescent="0.25">
      <c r="A31" s="47">
        <v>18</v>
      </c>
      <c r="B31" s="48" t="s">
        <v>68</v>
      </c>
      <c r="C31" s="42"/>
      <c r="D31" s="49">
        <v>60</v>
      </c>
      <c r="E31" s="49" t="s">
        <v>50</v>
      </c>
      <c r="F31" s="43"/>
      <c r="G31" s="44"/>
      <c r="H31" s="45">
        <f t="shared" si="6"/>
        <v>0</v>
      </c>
      <c r="I31" s="44"/>
      <c r="J31" s="1">
        <f t="shared" si="7"/>
        <v>0</v>
      </c>
      <c r="K31" s="1">
        <f t="shared" si="8"/>
        <v>0</v>
      </c>
      <c r="L31" s="1">
        <f t="shared" si="9"/>
        <v>0</v>
      </c>
      <c r="M31" s="1">
        <f t="shared" si="10"/>
        <v>0</v>
      </c>
      <c r="N31" s="1">
        <f t="shared" si="11"/>
        <v>0</v>
      </c>
      <c r="O31" s="39">
        <f t="shared" si="12"/>
        <v>0</v>
      </c>
    </row>
    <row r="32" spans="1:15" s="9" customFormat="1" ht="98.25" customHeight="1" x14ac:dyDescent="0.25">
      <c r="A32" s="47">
        <v>19</v>
      </c>
      <c r="B32" s="48" t="s">
        <v>69</v>
      </c>
      <c r="C32" s="42"/>
      <c r="D32" s="49">
        <v>3</v>
      </c>
      <c r="E32" s="49" t="s">
        <v>50</v>
      </c>
      <c r="F32" s="43"/>
      <c r="G32" s="44"/>
      <c r="H32" s="45">
        <f t="shared" si="6"/>
        <v>0</v>
      </c>
      <c r="I32" s="44"/>
      <c r="J32" s="1">
        <f t="shared" si="7"/>
        <v>0</v>
      </c>
      <c r="K32" s="1">
        <f t="shared" si="8"/>
        <v>0</v>
      </c>
      <c r="L32" s="1">
        <f t="shared" si="9"/>
        <v>0</v>
      </c>
      <c r="M32" s="1">
        <f t="shared" si="10"/>
        <v>0</v>
      </c>
      <c r="N32" s="1">
        <f t="shared" si="11"/>
        <v>0</v>
      </c>
      <c r="O32" s="39">
        <f t="shared" si="12"/>
        <v>0</v>
      </c>
    </row>
    <row r="33" spans="1:15" s="9" customFormat="1" ht="98.25" customHeight="1" x14ac:dyDescent="0.25">
      <c r="A33" s="47">
        <v>20</v>
      </c>
      <c r="B33" s="48" t="s">
        <v>70</v>
      </c>
      <c r="C33" s="42"/>
      <c r="D33" s="49">
        <v>3</v>
      </c>
      <c r="E33" s="49" t="s">
        <v>50</v>
      </c>
      <c r="F33" s="43"/>
      <c r="G33" s="44"/>
      <c r="H33" s="45">
        <f t="shared" si="6"/>
        <v>0</v>
      </c>
      <c r="I33" s="44"/>
      <c r="J33" s="1">
        <f t="shared" si="7"/>
        <v>0</v>
      </c>
      <c r="K33" s="1">
        <f t="shared" si="8"/>
        <v>0</v>
      </c>
      <c r="L33" s="1">
        <f t="shared" si="9"/>
        <v>0</v>
      </c>
      <c r="M33" s="1">
        <f t="shared" si="10"/>
        <v>0</v>
      </c>
      <c r="N33" s="1">
        <f t="shared" si="11"/>
        <v>0</v>
      </c>
      <c r="O33" s="39">
        <f t="shared" si="12"/>
        <v>0</v>
      </c>
    </row>
    <row r="34" spans="1:15" s="9" customFormat="1" ht="98.25" customHeight="1" x14ac:dyDescent="0.25">
      <c r="A34" s="40">
        <v>21</v>
      </c>
      <c r="B34" s="48" t="s">
        <v>71</v>
      </c>
      <c r="C34" s="42"/>
      <c r="D34" s="49">
        <v>3</v>
      </c>
      <c r="E34" s="49" t="s">
        <v>50</v>
      </c>
      <c r="F34" s="43"/>
      <c r="G34" s="44"/>
      <c r="H34" s="45">
        <f t="shared" si="6"/>
        <v>0</v>
      </c>
      <c r="I34" s="44"/>
      <c r="J34" s="1">
        <f t="shared" si="7"/>
        <v>0</v>
      </c>
      <c r="K34" s="1">
        <f t="shared" si="8"/>
        <v>0</v>
      </c>
      <c r="L34" s="1">
        <f t="shared" si="9"/>
        <v>0</v>
      </c>
      <c r="M34" s="1">
        <f t="shared" si="10"/>
        <v>0</v>
      </c>
      <c r="N34" s="1">
        <f t="shared" si="11"/>
        <v>0</v>
      </c>
      <c r="O34" s="39">
        <f t="shared" si="12"/>
        <v>0</v>
      </c>
    </row>
    <row r="35" spans="1:15" s="9" customFormat="1" ht="98.25" customHeight="1" x14ac:dyDescent="0.25">
      <c r="A35" s="47">
        <v>22</v>
      </c>
      <c r="B35" s="48" t="s">
        <v>72</v>
      </c>
      <c r="C35" s="42"/>
      <c r="D35" s="49">
        <v>3</v>
      </c>
      <c r="E35" s="49" t="s">
        <v>50</v>
      </c>
      <c r="F35" s="43"/>
      <c r="G35" s="44"/>
      <c r="H35" s="45">
        <f t="shared" si="6"/>
        <v>0</v>
      </c>
      <c r="I35" s="44"/>
      <c r="J35" s="1">
        <f t="shared" si="7"/>
        <v>0</v>
      </c>
      <c r="K35" s="1">
        <f t="shared" si="8"/>
        <v>0</v>
      </c>
      <c r="L35" s="1">
        <f t="shared" si="9"/>
        <v>0</v>
      </c>
      <c r="M35" s="1">
        <f t="shared" si="10"/>
        <v>0</v>
      </c>
      <c r="N35" s="1">
        <f t="shared" si="11"/>
        <v>0</v>
      </c>
      <c r="O35" s="39">
        <f t="shared" si="12"/>
        <v>0</v>
      </c>
    </row>
    <row r="36" spans="1:15" s="9" customFormat="1" ht="98.25" customHeight="1" x14ac:dyDescent="0.25">
      <c r="A36" s="47">
        <v>23</v>
      </c>
      <c r="B36" s="48" t="s">
        <v>73</v>
      </c>
      <c r="C36" s="42"/>
      <c r="D36" s="49">
        <v>3</v>
      </c>
      <c r="E36" s="49" t="s">
        <v>50</v>
      </c>
      <c r="F36" s="43"/>
      <c r="G36" s="44"/>
      <c r="H36" s="45">
        <f t="shared" si="6"/>
        <v>0</v>
      </c>
      <c r="I36" s="44"/>
      <c r="J36" s="1">
        <f t="shared" si="7"/>
        <v>0</v>
      </c>
      <c r="K36" s="1">
        <f t="shared" si="8"/>
        <v>0</v>
      </c>
      <c r="L36" s="1">
        <f t="shared" si="9"/>
        <v>0</v>
      </c>
      <c r="M36" s="1">
        <f t="shared" si="10"/>
        <v>0</v>
      </c>
      <c r="N36" s="1">
        <f t="shared" si="11"/>
        <v>0</v>
      </c>
      <c r="O36" s="39">
        <f t="shared" si="12"/>
        <v>0</v>
      </c>
    </row>
    <row r="37" spans="1:15" s="9" customFormat="1" ht="98.25" customHeight="1" x14ac:dyDescent="0.25">
      <c r="A37" s="47">
        <v>24</v>
      </c>
      <c r="B37" s="48" t="s">
        <v>74</v>
      </c>
      <c r="C37" s="42"/>
      <c r="D37" s="49">
        <v>3</v>
      </c>
      <c r="E37" s="49" t="s">
        <v>50</v>
      </c>
      <c r="F37" s="43"/>
      <c r="G37" s="44"/>
      <c r="H37" s="45">
        <f t="shared" si="6"/>
        <v>0</v>
      </c>
      <c r="I37" s="44"/>
      <c r="J37" s="1">
        <f t="shared" si="7"/>
        <v>0</v>
      </c>
      <c r="K37" s="1">
        <f t="shared" si="8"/>
        <v>0</v>
      </c>
      <c r="L37" s="1">
        <f t="shared" si="9"/>
        <v>0</v>
      </c>
      <c r="M37" s="1">
        <f t="shared" si="10"/>
        <v>0</v>
      </c>
      <c r="N37" s="1">
        <f t="shared" si="11"/>
        <v>0</v>
      </c>
      <c r="O37" s="39">
        <f t="shared" si="12"/>
        <v>0</v>
      </c>
    </row>
    <row r="38" spans="1:15" s="9" customFormat="1" ht="98.25" customHeight="1" x14ac:dyDescent="0.25">
      <c r="A38" s="40">
        <v>25</v>
      </c>
      <c r="B38" s="48" t="s">
        <v>75</v>
      </c>
      <c r="C38" s="42"/>
      <c r="D38" s="49">
        <v>3</v>
      </c>
      <c r="E38" s="49" t="s">
        <v>50</v>
      </c>
      <c r="F38" s="43"/>
      <c r="G38" s="44"/>
      <c r="H38" s="45">
        <f t="shared" si="6"/>
        <v>0</v>
      </c>
      <c r="I38" s="44"/>
      <c r="J38" s="1">
        <f t="shared" si="7"/>
        <v>0</v>
      </c>
      <c r="K38" s="1">
        <f t="shared" si="8"/>
        <v>0</v>
      </c>
      <c r="L38" s="1">
        <f t="shared" si="9"/>
        <v>0</v>
      </c>
      <c r="M38" s="1">
        <f t="shared" si="10"/>
        <v>0</v>
      </c>
      <c r="N38" s="1">
        <f t="shared" si="11"/>
        <v>0</v>
      </c>
      <c r="O38" s="39">
        <f t="shared" si="12"/>
        <v>0</v>
      </c>
    </row>
    <row r="39" spans="1:15" s="9" customFormat="1" ht="98.25" customHeight="1" x14ac:dyDescent="0.25">
      <c r="A39" s="47">
        <v>26</v>
      </c>
      <c r="B39" s="48" t="s">
        <v>76</v>
      </c>
      <c r="C39" s="42"/>
      <c r="D39" s="49">
        <v>5</v>
      </c>
      <c r="E39" s="49" t="s">
        <v>50</v>
      </c>
      <c r="F39" s="43"/>
      <c r="G39" s="44"/>
      <c r="H39" s="45">
        <f t="shared" si="6"/>
        <v>0</v>
      </c>
      <c r="I39" s="44"/>
      <c r="J39" s="1">
        <f t="shared" si="7"/>
        <v>0</v>
      </c>
      <c r="K39" s="1">
        <f t="shared" si="8"/>
        <v>0</v>
      </c>
      <c r="L39" s="1">
        <f t="shared" si="9"/>
        <v>0</v>
      </c>
      <c r="M39" s="1">
        <f t="shared" si="10"/>
        <v>0</v>
      </c>
      <c r="N39" s="1">
        <f t="shared" si="11"/>
        <v>0</v>
      </c>
      <c r="O39" s="39">
        <f t="shared" si="12"/>
        <v>0</v>
      </c>
    </row>
    <row r="40" spans="1:15" s="9" customFormat="1" ht="98.25" customHeight="1" x14ac:dyDescent="0.25">
      <c r="A40" s="47">
        <v>27</v>
      </c>
      <c r="B40" s="48" t="s">
        <v>77</v>
      </c>
      <c r="C40" s="42"/>
      <c r="D40" s="49">
        <v>4</v>
      </c>
      <c r="E40" s="49" t="s">
        <v>50</v>
      </c>
      <c r="F40" s="43"/>
      <c r="G40" s="44"/>
      <c r="H40" s="45">
        <f t="shared" si="6"/>
        <v>0</v>
      </c>
      <c r="I40" s="44"/>
      <c r="J40" s="1">
        <f t="shared" si="7"/>
        <v>0</v>
      </c>
      <c r="K40" s="1">
        <f t="shared" si="8"/>
        <v>0</v>
      </c>
      <c r="L40" s="1">
        <f t="shared" si="9"/>
        <v>0</v>
      </c>
      <c r="M40" s="1">
        <f t="shared" si="10"/>
        <v>0</v>
      </c>
      <c r="N40" s="1">
        <f t="shared" si="11"/>
        <v>0</v>
      </c>
      <c r="O40" s="39">
        <f t="shared" si="12"/>
        <v>0</v>
      </c>
    </row>
    <row r="41" spans="1:15" s="9" customFormat="1" ht="98.25" customHeight="1" x14ac:dyDescent="0.25">
      <c r="A41" s="47">
        <v>28</v>
      </c>
      <c r="B41" s="48" t="s">
        <v>78</v>
      </c>
      <c r="C41" s="42"/>
      <c r="D41" s="49">
        <v>3</v>
      </c>
      <c r="E41" s="49" t="s">
        <v>50</v>
      </c>
      <c r="F41" s="43"/>
      <c r="G41" s="44"/>
      <c r="H41" s="45">
        <f t="shared" si="6"/>
        <v>0</v>
      </c>
      <c r="I41" s="44"/>
      <c r="J41" s="1">
        <f t="shared" si="7"/>
        <v>0</v>
      </c>
      <c r="K41" s="1">
        <f t="shared" si="8"/>
        <v>0</v>
      </c>
      <c r="L41" s="1">
        <f t="shared" si="9"/>
        <v>0</v>
      </c>
      <c r="M41" s="1">
        <f t="shared" si="10"/>
        <v>0</v>
      </c>
      <c r="N41" s="1">
        <f t="shared" si="11"/>
        <v>0</v>
      </c>
      <c r="O41" s="39">
        <f t="shared" si="12"/>
        <v>0</v>
      </c>
    </row>
    <row r="42" spans="1:15" s="9" customFormat="1" ht="98.25" customHeight="1" x14ac:dyDescent="0.25">
      <c r="A42" s="40">
        <v>29</v>
      </c>
      <c r="B42" s="48" t="s">
        <v>79</v>
      </c>
      <c r="C42" s="42"/>
      <c r="D42" s="49">
        <v>5</v>
      </c>
      <c r="E42" s="49" t="s">
        <v>50</v>
      </c>
      <c r="F42" s="43"/>
      <c r="G42" s="44"/>
      <c r="H42" s="45">
        <f t="shared" si="6"/>
        <v>0</v>
      </c>
      <c r="I42" s="44"/>
      <c r="J42" s="1">
        <f t="shared" si="7"/>
        <v>0</v>
      </c>
      <c r="K42" s="1">
        <f t="shared" si="8"/>
        <v>0</v>
      </c>
      <c r="L42" s="1">
        <f t="shared" si="9"/>
        <v>0</v>
      </c>
      <c r="M42" s="1">
        <f t="shared" si="10"/>
        <v>0</v>
      </c>
      <c r="N42" s="1">
        <f t="shared" si="11"/>
        <v>0</v>
      </c>
      <c r="O42" s="39">
        <f t="shared" si="12"/>
        <v>0</v>
      </c>
    </row>
    <row r="43" spans="1:15" s="9" customFormat="1" ht="90" customHeight="1" x14ac:dyDescent="0.25">
      <c r="A43" s="47">
        <v>30</v>
      </c>
      <c r="B43" s="48" t="s">
        <v>80</v>
      </c>
      <c r="C43" s="42"/>
      <c r="D43" s="49">
        <v>10</v>
      </c>
      <c r="E43" s="49" t="s">
        <v>50</v>
      </c>
      <c r="F43" s="43"/>
      <c r="G43" s="44"/>
      <c r="H43" s="45">
        <f t="shared" si="6"/>
        <v>0</v>
      </c>
      <c r="I43" s="44"/>
      <c r="J43" s="1">
        <f t="shared" si="7"/>
        <v>0</v>
      </c>
      <c r="K43" s="1">
        <f t="shared" si="8"/>
        <v>0</v>
      </c>
      <c r="L43" s="1">
        <f t="shared" si="9"/>
        <v>0</v>
      </c>
      <c r="M43" s="1">
        <f t="shared" si="10"/>
        <v>0</v>
      </c>
      <c r="N43" s="1">
        <f t="shared" si="11"/>
        <v>0</v>
      </c>
      <c r="O43" s="39">
        <f t="shared" si="12"/>
        <v>0</v>
      </c>
    </row>
    <row r="44" spans="1:15" s="9" customFormat="1" ht="42" customHeight="1" x14ac:dyDescent="0.25">
      <c r="A44" s="80" t="s">
        <v>25</v>
      </c>
      <c r="B44" s="80"/>
      <c r="C44" s="80"/>
      <c r="D44" s="80"/>
      <c r="E44" s="80"/>
      <c r="F44" s="80"/>
      <c r="G44" s="80"/>
      <c r="H44" s="80"/>
      <c r="I44" s="80"/>
      <c r="J44" s="81"/>
      <c r="K44" s="81"/>
      <c r="L44" s="56" t="s">
        <v>26</v>
      </c>
      <c r="M44" s="57"/>
      <c r="N44" s="57"/>
      <c r="O44" s="38">
        <f>SUMIF(G:G,0%,L:L)+SUMIF(G:G,"",L:L)</f>
        <v>0</v>
      </c>
    </row>
    <row r="45" spans="1:15" s="9" customFormat="1" ht="39" customHeight="1" x14ac:dyDescent="0.25">
      <c r="A45" s="62" t="s">
        <v>47</v>
      </c>
      <c r="B45" s="63"/>
      <c r="C45" s="63"/>
      <c r="D45" s="63"/>
      <c r="E45" s="63"/>
      <c r="F45" s="63"/>
      <c r="G45" s="63"/>
      <c r="H45" s="63"/>
      <c r="I45" s="63"/>
      <c r="J45" s="63"/>
      <c r="K45" s="64"/>
      <c r="L45" s="54" t="s">
        <v>27</v>
      </c>
      <c r="M45" s="55"/>
      <c r="N45" s="55"/>
      <c r="O45" s="30">
        <f>SUMIF(G:G,5%,L:L)</f>
        <v>0</v>
      </c>
    </row>
    <row r="46" spans="1:15" s="9" customFormat="1" ht="30" customHeight="1" x14ac:dyDescent="0.25">
      <c r="A46" s="62"/>
      <c r="B46" s="63"/>
      <c r="C46" s="63"/>
      <c r="D46" s="63"/>
      <c r="E46" s="63"/>
      <c r="F46" s="63"/>
      <c r="G46" s="63"/>
      <c r="H46" s="63"/>
      <c r="I46" s="63"/>
      <c r="J46" s="63"/>
      <c r="K46" s="64"/>
      <c r="L46" s="54" t="s">
        <v>28</v>
      </c>
      <c r="M46" s="55"/>
      <c r="N46" s="55"/>
      <c r="O46" s="30">
        <f>SUMIF(G:G,19%,L:L)</f>
        <v>0</v>
      </c>
    </row>
    <row r="47" spans="1:15" s="9" customFormat="1" ht="30" customHeight="1" x14ac:dyDescent="0.25">
      <c r="A47" s="62"/>
      <c r="B47" s="63"/>
      <c r="C47" s="63"/>
      <c r="D47" s="63"/>
      <c r="E47" s="63"/>
      <c r="F47" s="63"/>
      <c r="G47" s="63"/>
      <c r="H47" s="63"/>
      <c r="I47" s="63"/>
      <c r="J47" s="63"/>
      <c r="K47" s="64"/>
      <c r="L47" s="52" t="s">
        <v>21</v>
      </c>
      <c r="M47" s="53"/>
      <c r="N47" s="53"/>
      <c r="O47" s="31">
        <f>SUM(O44:O46)</f>
        <v>0</v>
      </c>
    </row>
    <row r="48" spans="1:15" s="9" customFormat="1" ht="30" customHeight="1" x14ac:dyDescent="0.25">
      <c r="A48" s="62"/>
      <c r="B48" s="63"/>
      <c r="C48" s="63"/>
      <c r="D48" s="63"/>
      <c r="E48" s="63"/>
      <c r="F48" s="63"/>
      <c r="G48" s="63"/>
      <c r="H48" s="63"/>
      <c r="I48" s="63"/>
      <c r="J48" s="63"/>
      <c r="K48" s="64"/>
      <c r="L48" s="50" t="s">
        <v>29</v>
      </c>
      <c r="M48" s="51"/>
      <c r="N48" s="51"/>
      <c r="O48" s="32">
        <f>SUMIF(G:G,5%,M:M)</f>
        <v>0</v>
      </c>
    </row>
    <row r="49" spans="1:17" s="9" customFormat="1" ht="30" customHeight="1" x14ac:dyDescent="0.25">
      <c r="A49" s="62"/>
      <c r="B49" s="63"/>
      <c r="C49" s="63"/>
      <c r="D49" s="63"/>
      <c r="E49" s="63"/>
      <c r="F49" s="63"/>
      <c r="G49" s="63"/>
      <c r="H49" s="63"/>
      <c r="I49" s="63"/>
      <c r="J49" s="63"/>
      <c r="K49" s="64"/>
      <c r="L49" s="50" t="s">
        <v>30</v>
      </c>
      <c r="M49" s="51"/>
      <c r="N49" s="51"/>
      <c r="O49" s="32">
        <f>SUMIF(G:G,19%,M:M)</f>
        <v>0</v>
      </c>
    </row>
    <row r="50" spans="1:17" s="9" customFormat="1" ht="30" customHeight="1" x14ac:dyDescent="0.25">
      <c r="A50" s="62"/>
      <c r="B50" s="63"/>
      <c r="C50" s="63"/>
      <c r="D50" s="63"/>
      <c r="E50" s="63"/>
      <c r="F50" s="63"/>
      <c r="G50" s="63"/>
      <c r="H50" s="63"/>
      <c r="I50" s="63"/>
      <c r="J50" s="63"/>
      <c r="K50" s="64"/>
      <c r="L50" s="52" t="s">
        <v>31</v>
      </c>
      <c r="M50" s="53"/>
      <c r="N50" s="53"/>
      <c r="O50" s="31">
        <f>SUM(O48:O49)</f>
        <v>0</v>
      </c>
    </row>
    <row r="51" spans="1:17" s="9" customFormat="1" ht="30" customHeight="1" x14ac:dyDescent="0.25">
      <c r="A51" s="62"/>
      <c r="B51" s="63"/>
      <c r="C51" s="63"/>
      <c r="D51" s="63"/>
      <c r="E51" s="63"/>
      <c r="F51" s="63"/>
      <c r="G51" s="63"/>
      <c r="H51" s="63"/>
      <c r="I51" s="63"/>
      <c r="J51" s="63"/>
      <c r="K51" s="64"/>
      <c r="L51" s="54" t="s">
        <v>32</v>
      </c>
      <c r="M51" s="55"/>
      <c r="N51" s="55"/>
      <c r="O51" s="30">
        <f>SUMIF(I:I,8%,N:N)</f>
        <v>0</v>
      </c>
    </row>
    <row r="52" spans="1:17" s="9" customFormat="1" ht="37.5" customHeight="1" x14ac:dyDescent="0.25">
      <c r="A52" s="62"/>
      <c r="B52" s="63"/>
      <c r="C52" s="63"/>
      <c r="D52" s="63"/>
      <c r="E52" s="63"/>
      <c r="F52" s="63"/>
      <c r="G52" s="63"/>
      <c r="H52" s="63"/>
      <c r="I52" s="63"/>
      <c r="J52" s="63"/>
      <c r="K52" s="64"/>
      <c r="L52" s="60" t="s">
        <v>33</v>
      </c>
      <c r="M52" s="61"/>
      <c r="N52" s="61"/>
      <c r="O52" s="31">
        <f>SUM(O51)</f>
        <v>0</v>
      </c>
    </row>
    <row r="53" spans="1:17" s="9" customFormat="1" ht="32.25" customHeight="1" thickBot="1" x14ac:dyDescent="0.3">
      <c r="A53" s="65"/>
      <c r="B53" s="66"/>
      <c r="C53" s="66"/>
      <c r="D53" s="66"/>
      <c r="E53" s="66"/>
      <c r="F53" s="66"/>
      <c r="G53" s="66"/>
      <c r="H53" s="66"/>
      <c r="I53" s="66"/>
      <c r="J53" s="66"/>
      <c r="K53" s="67"/>
      <c r="L53" s="58" t="s">
        <v>34</v>
      </c>
      <c r="M53" s="59"/>
      <c r="N53" s="59"/>
      <c r="O53" s="33">
        <f>+O47+O50+O52</f>
        <v>0</v>
      </c>
    </row>
    <row r="55" spans="1:17" ht="50.1" customHeight="1" thickBot="1" x14ac:dyDescent="0.3">
      <c r="B55" s="71"/>
      <c r="C55" s="71"/>
    </row>
    <row r="56" spans="1:17" x14ac:dyDescent="0.25">
      <c r="B56" s="92" t="s">
        <v>35</v>
      </c>
      <c r="C56" s="92"/>
    </row>
    <row r="57" spans="1:17" ht="15" customHeight="1" x14ac:dyDescent="0.25">
      <c r="M57" s="35"/>
      <c r="N57" s="36"/>
      <c r="O57" s="37"/>
    </row>
    <row r="58" spans="1:17" ht="15.75" customHeight="1" x14ac:dyDescent="0.25">
      <c r="M58" s="35"/>
      <c r="N58" s="36"/>
      <c r="O58" s="37"/>
    </row>
    <row r="59" spans="1:17" ht="15" customHeight="1" x14ac:dyDescent="0.25">
      <c r="A59" s="10" t="s">
        <v>36</v>
      </c>
      <c r="M59" s="35"/>
      <c r="N59" s="36"/>
      <c r="O59" s="37"/>
    </row>
    <row r="60" spans="1:17" x14ac:dyDescent="0.25">
      <c r="A60" s="91" t="s">
        <v>37</v>
      </c>
      <c r="B60" s="91"/>
      <c r="C60" s="91"/>
      <c r="D60" s="91"/>
      <c r="E60" s="91"/>
      <c r="F60" s="91"/>
      <c r="G60" s="91"/>
      <c r="H60" s="91"/>
      <c r="I60" s="91"/>
      <c r="J60" s="91"/>
      <c r="K60" s="91"/>
      <c r="L60" s="91"/>
      <c r="M60" s="91"/>
      <c r="N60" s="91"/>
      <c r="O60" s="91"/>
      <c r="P60" s="2"/>
      <c r="Q60" s="2"/>
    </row>
    <row r="61" spans="1:17" ht="15" customHeight="1" x14ac:dyDescent="0.25">
      <c r="A61" s="90" t="s">
        <v>38</v>
      </c>
      <c r="B61" s="90"/>
      <c r="C61" s="90"/>
      <c r="D61" s="90"/>
      <c r="E61" s="90"/>
      <c r="F61" s="90"/>
      <c r="G61" s="90"/>
      <c r="H61" s="90"/>
      <c r="I61" s="90"/>
      <c r="J61" s="90"/>
      <c r="K61" s="90"/>
      <c r="L61" s="90"/>
      <c r="M61" s="90"/>
      <c r="N61" s="90"/>
      <c r="O61" s="90"/>
      <c r="P61" s="34"/>
      <c r="Q61" s="34"/>
    </row>
    <row r="62" spans="1:17" x14ac:dyDescent="0.25">
      <c r="A62" s="89" t="s">
        <v>39</v>
      </c>
      <c r="B62" s="89"/>
      <c r="C62" s="89"/>
      <c r="D62" s="89"/>
      <c r="E62" s="89"/>
      <c r="F62" s="89"/>
      <c r="G62" s="89"/>
      <c r="H62" s="89"/>
      <c r="I62" s="89"/>
      <c r="J62" s="89"/>
      <c r="K62" s="89"/>
      <c r="L62" s="89"/>
      <c r="M62" s="89"/>
      <c r="N62" s="89"/>
      <c r="O62" s="89"/>
      <c r="P62" s="5"/>
      <c r="Q62" s="5"/>
    </row>
    <row r="63" spans="1:17" x14ac:dyDescent="0.25">
      <c r="A63" s="89" t="s">
        <v>40</v>
      </c>
      <c r="B63" s="89"/>
      <c r="C63" s="89"/>
      <c r="D63" s="89"/>
      <c r="E63" s="89"/>
      <c r="F63" s="89"/>
      <c r="G63" s="89"/>
      <c r="H63" s="89"/>
      <c r="I63" s="89"/>
      <c r="J63" s="89"/>
      <c r="K63" s="89"/>
      <c r="L63" s="89"/>
      <c r="M63" s="89"/>
      <c r="N63" s="89"/>
      <c r="O63" s="89"/>
      <c r="P63" s="5"/>
      <c r="Q63" s="5"/>
    </row>
    <row r="64" spans="1:17" x14ac:dyDescent="0.25">
      <c r="K64" s="2"/>
      <c r="L64" s="2"/>
      <c r="M64" s="2"/>
      <c r="N64" s="2"/>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sheetData>
  <sheetProtection algorithmName="SHA-512" hashValue="856bgtlkEA0wjKU/mddp+I+xMmnq6hJwkhajRTB22NJOc02pqBvu7hb00N6Jr+gymtHnhSxah5xVWI1IAAcs+g==" saltValue="EEKu1dVebDMd1lR8a1GUSQ==" spinCount="100000" sheet="1" selectLockedCells="1"/>
  <mergeCells count="35">
    <mergeCell ref="A63:O63"/>
    <mergeCell ref="A62:O62"/>
    <mergeCell ref="A61:O61"/>
    <mergeCell ref="A60:O60"/>
    <mergeCell ref="B56:C56"/>
    <mergeCell ref="A2:A5"/>
    <mergeCell ref="B2:M2"/>
    <mergeCell ref="N2:O2"/>
    <mergeCell ref="B3:M3"/>
    <mergeCell ref="N3:O3"/>
    <mergeCell ref="B4:M5"/>
    <mergeCell ref="N4:O4"/>
    <mergeCell ref="N5:O5"/>
    <mergeCell ref="M11:N11"/>
    <mergeCell ref="M9:N9"/>
    <mergeCell ref="K9:L9"/>
    <mergeCell ref="K11:L11"/>
    <mergeCell ref="F11:I11"/>
    <mergeCell ref="A45:K53"/>
    <mergeCell ref="F9:I9"/>
    <mergeCell ref="B55:C55"/>
    <mergeCell ref="A9:B11"/>
    <mergeCell ref="D9:E9"/>
    <mergeCell ref="D11:E11"/>
    <mergeCell ref="A44:K44"/>
    <mergeCell ref="L53:N53"/>
    <mergeCell ref="L52:N52"/>
    <mergeCell ref="L51:N51"/>
    <mergeCell ref="L50:N50"/>
    <mergeCell ref="L49:N49"/>
    <mergeCell ref="L48:N48"/>
    <mergeCell ref="L47:N47"/>
    <mergeCell ref="L46:N46"/>
    <mergeCell ref="L45:N45"/>
    <mergeCell ref="L44:N4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G14:G43</xm:sqref>
        </x14:dataValidation>
        <x14:dataValidation type="list" allowBlank="1" showInputMessage="1" showErrorMessage="1" xr:uid="{00000000-0002-0000-0000-000008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2024-06-20T16:53:24Z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