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15. F-CD-135 MTTO GRANJA/3. DOCUMENTOS A PUBLICAR/"/>
    </mc:Choice>
  </mc:AlternateContent>
  <xr:revisionPtr revIDLastSave="543" documentId="13_ncr:1_{A3203639-816A-4F00-A849-4E2EC2053B16}" xr6:coauthVersionLast="47" xr6:coauthVersionMax="47" xr10:uidLastSave="{8ADA27DE-6772-4EC7-B2E3-8FA4067019F8}"/>
  <bookViews>
    <workbookView xWindow="-120" yWindow="-120" windowWidth="29040" windowHeight="15720" tabRatio="688" xr2:uid="{00000000-000D-0000-FFFF-FFFF00000000}"/>
  </bookViews>
  <sheets>
    <sheet name="Bienes y Servicios" sheetId="7" r:id="rId1"/>
    <sheet name="Cálculos" sheetId="2" state="hidden" r:id="rId2"/>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7" l="1"/>
  <c r="L18" i="7"/>
  <c r="M18" i="7" s="1"/>
  <c r="L19" i="7"/>
  <c r="N19" i="7" s="1"/>
  <c r="J17" i="7"/>
  <c r="J18" i="7"/>
  <c r="J19" i="7"/>
  <c r="H17" i="7"/>
  <c r="K17" i="7" s="1"/>
  <c r="H18" i="7"/>
  <c r="H19" i="7"/>
  <c r="K19" i="7" s="1"/>
  <c r="L15" i="7"/>
  <c r="L16" i="7"/>
  <c r="M16" i="7" s="1"/>
  <c r="J15" i="7"/>
  <c r="J16" i="7"/>
  <c r="H15" i="7"/>
  <c r="H16" i="7"/>
  <c r="H14" i="7"/>
  <c r="J14" i="7"/>
  <c r="L14" i="7"/>
  <c r="M14" i="7" s="1"/>
  <c r="O24" i="7"/>
  <c r="O21" i="7"/>
  <c r="M19" i="7" l="1"/>
  <c r="N18" i="7"/>
  <c r="O18" i="7" s="1"/>
  <c r="O19" i="7"/>
  <c r="K18" i="7"/>
  <c r="K15" i="7"/>
  <c r="M17" i="7"/>
  <c r="O17" i="7" s="1"/>
  <c r="N17" i="7"/>
  <c r="K16" i="7"/>
  <c r="N16" i="7"/>
  <c r="O16" i="7" s="1"/>
  <c r="M15" i="7"/>
  <c r="N15" i="7"/>
  <c r="O22" i="7"/>
  <c r="K14" i="7"/>
  <c r="N14" i="7"/>
  <c r="O14" i="7" s="1"/>
  <c r="O20" i="7"/>
  <c r="O27" i="7"/>
  <c r="O28" i="7" s="1"/>
  <c r="O15" i="7" l="1"/>
  <c r="O23" i="7"/>
  <c r="O25" i="7"/>
  <c r="O26" i="7" s="1"/>
  <c r="O29" i="7" s="1"/>
</calcChain>
</file>

<file path=xl/sharedStrings.xml><?xml version="1.0" encoding="utf-8"?>
<sst xmlns="http://schemas.openxmlformats.org/spreadsheetml/2006/main" count="64" uniqueCount="58">
  <si>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</si>
  <si>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</si>
  <si>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</si>
  <si>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</si>
  <si>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</si>
  <si>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</si>
  <si>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</si>
  <si>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</si>
  <si>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</si>
  <si>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</si>
  <si>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</si>
  <si>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</si>
  <si>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</si>
  <si>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</si>
  <si>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</si>
  <si>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</si>
  <si>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</si>
  <si>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</si>
  <si>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</si>
  <si>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</si>
  <si>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</si>
  <si>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</si>
  <si>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</si>
  <si>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</si>
  <si>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</si>
  <si>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</si>
  <si>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</si>
  <si>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</si>
  <si>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</si>
  <si>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</si>
  <si>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</si>
  <si>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</si>
  <si>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</si>
  <si>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</si>
  <si>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</si>
  <si>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</si>
  <si>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</si>
  <si>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</si>
  <si>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</si>
  <si>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</si>
  <si>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</si>
  <si>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</si>
  <si>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</si>
  <si>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</si>
  <si>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</si>
  <si>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</si>
  <si>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</si>
  <si>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</si>
  <si>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</si>
  <si>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</si>
  <si>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</si>
  <si>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MEZCLADORA DE CONCRETO. BULTO Y MEDIO DE CAPACIDAD INCLUYE MOTOR DIESEL DE 10 HP FILTRO DE ACEITE. Placa: 59153 MANTENIMIENTO PREVENTIVO Y CORRECTIVO:;  SE REQUIERE:  1, Revisión general de las condiciones físicas del equipo. -2. Engrase de partes móviles según indicaciones fabricante -3, Revisión general del funcionamiento de las ruedas. -4. Calibración de la presión de aire de las ruedas. -5. Pulir y pintar los rines en color negro, tornillos y contratuercas en color amarillo. -6, Revisión y mantenimiento preventivo de piñones. -7. Revisión y mantenimiento de poleas. -8. Revisión y/o cambio de bandas. -9. Revisión, ajuste y/o cambio de tornillería y anclajes. -10. Cambio de aceite del motor recomendación de fabricante. -1 Revisión, limpieza y cambio del filtro de aceite. -12. Revisión y Cambio del filtro de aire. -13. Revisión y Cambio del filtro de ACPM. -14. Revisión y calibración de inyectores. -15. Limpieza del tanque de combustible. -16. Limpieza general el motor. -17. Limpieza general del equipo. -18. Revisión y arreglo de los rodamientos para tolva con capacidad de bulto y medio. -19. Pulir la superficie metálica y pintar partes metálicas exteriores con pintura color amarillo en Tambor, corona dentada, Soporte en U, cajón del motor, chasis, pedal), y color plateado para manivela y barra de tiro. -20. Prueba funcional del equipo</t>
  </si>
  <si>
    <t>TALADRO DEWALT POTENCIA 650W, REVERSIBLE YB REF. DW508 S/N 090389 Placa: 45748 MANTENIMIENTO PREVENTIVO Y CORRECTIVO: SE REQUIERE:  1- Revisión general de las condiciones del equipo. -2. Limpieza general del equipo (Sopletear parte interna). -3. Revisión del estado del cable de conducto eléctrico. -4. Revisión y/o ajuste de piezas sueltas, trabadas o dañadas. -5. Prueba funcional del equipo</t>
  </si>
  <si>
    <t>TALADRO DE ARBOL MARCA: TOOLCRAFT; MODELO: TC3139 Placa: 54273 MANTENIMEINTO PREVENTIVO Y CORRECTIVO: SE REQUIERE: 1- Revisión general de las condiciones del equipo. -2. Limpieza general del equipo (Sopletear motor para expulsa partículas de polvo. -3. Revisión del estado del cable de conducto eléctrico, reemplazar de considerarse necesario. -4. Revisión y/o ajuste de piezas sueltas, trabadas o dañadas. -5. Revisión, ajuste y/o cambio de tornillería y tuercas. -6. Ajustar caja de switch de encendido. -7. Prueba funcional del equipo</t>
  </si>
  <si>
    <t>EQUIPO ELECTRICO PARA SOLDADURA Placa: 39447 MANTENIMIENTO PREVENTIVO Y CORRECTIVO:  SE REQUIERE: 1. Revisión general de las condiciones del equipo. -2. Limpieza general del equipo. -3. Revisión de amperaje. -4. Revisión e componentes internos para adecuado funcionamiento. -5. Limpieza de rendijas de ventilación, botoneras y ruletas. -6. Revisión, ajuste y/o reemplazo de tornillería, tuercas y arandelas. -7. Revisión, limpieza y/o cambio de porta-electrodos, cables y bornes. -8. Revisión de la condición física y/o cambio de la pinza porta electrodo y la pinza masa. -9. Revisión de condiciones físicas y adecuado funcionamiento de los cables conductores eléctricos. -10. Prueba funcional del equipo</t>
  </si>
  <si>
    <t>MOTOR MARCA: SIEMENS DE 110*20, 1800 RPM, DE 1 HP, CON POLEA DE 3,5", EJE DE 5/8 MAS CUÑERO DE 3/16 EN ALUMINIO, Placa: 47817 MANTENIMIENTO PREVENTIVO Y CORRECTIVO: SE REQUIERE:  1- Revisión del correcto funcionamiento del motor. -2. Detección de zonas con sobrecalentamiento, olores, vibraciones y sonidos extraños. -3. Revisión de ajustes de tuercas y tornillos visibles. -4. Lubricar correctamente los componentes del motor. -5. Limpieza general del motor. -6. Prueba funcional del equipo</t>
  </si>
  <si>
    <t>BOLSA DE REPUESTOS PARA LOS EQUIPOS QUE REQUIERAN CAMBIO DE PARTES NO CONTEMPLADAS EN EL MANTENIMIENTO PREVENTIVO Y/O CORRECTIVO DE LOS ITEMS ANTERIORMENTE NOMBRADOS. ESTA BOLSA DE RESPUESTOS TIENE EL VALOR DE OCHO MILLONES DE PESOS M/TE ($8.000.000) IVA INCLUIDO.</t>
  </si>
  <si>
    <t xml:space="preserve">GLOBAL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</si>
</sst>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12"/>
      <color theme="1"/>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applyNumberFormat="0" applyFill="0" applyBorder="0" applyAlignment="0" applyProtection="0"/>
    <xf numFmtId="0" fontId="10" fillId="0" borderId="7" applyNumberFormat="0" applyFill="0" applyAlignment="0" applyProtection="0"/>
    <xf numFmtId="0" fontId="11" fillId="0" borderId="8" applyNumberFormat="0" applyFill="0" applyAlignment="0" applyProtection="0"/>
    <xf numFmtId="0" fontId="12" fillId="0" borderId="9"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10" applyNumberFormat="0" applyAlignment="0" applyProtection="0"/>
    <xf numFmtId="0" fontId="17" fillId="8" borderId="11" applyNumberFormat="0" applyAlignment="0" applyProtection="0"/>
    <xf numFmtId="0" fontId="18" fillId="8" borderId="10" applyNumberFormat="0" applyAlignment="0" applyProtection="0"/>
    <xf numFmtId="0" fontId="19" fillId="0" borderId="12" applyNumberFormat="0" applyFill="0" applyAlignment="0" applyProtection="0"/>
    <xf numFmtId="0" fontId="20" fillId="9" borderId="13" applyNumberFormat="0" applyAlignment="0" applyProtection="0"/>
    <xf numFmtId="0" fontId="21" fillId="0" borderId="0" applyNumberFormat="0" applyFill="0" applyBorder="0" applyAlignment="0" applyProtection="0"/>
    <xf numFmtId="0" fontId="5" fillId="10" borderId="14" applyNumberFormat="0" applyFont="0" applyAlignment="0" applyProtection="0"/>
    <xf numFmtId="0" fontId="22" fillId="0" borderId="0" applyNumberFormat="0" applyFill="0" applyBorder="0" applyAlignment="0" applyProtection="0"/>
    <xf numFmtId="0" fontId="23" fillId="0" borderId="15" applyNumberFormat="0" applyFill="0" applyAlignment="0" applyProtection="0"/>
    <xf numFmtId="0" fontId="24"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02">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6"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6" fillId="2" borderId="0" xfId="0" applyFont="1" applyFill="1" applyAlignment="1" applyProtection="1">
      <alignment vertical="center" wrapText="1"/>
      <protection hidden="1"/>
    </xf>
    <xf numFmtId="0" fontId="7" fillId="3" borderId="28" xfId="0" applyFont="1" applyFill="1" applyBorder="1" applyAlignment="1" applyProtection="1">
      <alignment horizontal="center" vertical="center" wrapText="1"/>
      <protection hidden="1"/>
    </xf>
    <xf numFmtId="0" fontId="7" fillId="3" borderId="29" xfId="0" applyFont="1" applyFill="1" applyBorder="1" applyAlignment="1" applyProtection="1">
      <alignment horizontal="center" vertical="center" wrapText="1"/>
      <protection hidden="1"/>
    </xf>
    <xf numFmtId="43" fontId="7" fillId="3" borderId="29" xfId="3" applyFont="1" applyFill="1" applyBorder="1" applyAlignment="1" applyProtection="1">
      <alignment horizontal="center" vertical="center" wrapText="1"/>
      <protection hidden="1"/>
    </xf>
    <xf numFmtId="43" fontId="7" fillId="3" borderId="34" xfId="3" applyFont="1" applyFill="1" applyBorder="1" applyAlignment="1" applyProtection="1">
      <alignment horizontal="center" vertical="center" wrapText="1"/>
      <protection hidden="1"/>
    </xf>
    <xf numFmtId="0" fontId="23"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3"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6" fillId="0" borderId="35" xfId="4" applyFont="1" applyBorder="1" applyAlignment="1" applyProtection="1">
      <alignment vertical="center"/>
      <protection hidden="1"/>
    </xf>
    <xf numFmtId="43" fontId="3" fillId="0" borderId="35" xfId="4" applyFont="1" applyFill="1" applyBorder="1" applyAlignment="1" applyProtection="1">
      <alignment vertical="center"/>
      <protection hidden="1"/>
    </xf>
    <xf numFmtId="43" fontId="6" fillId="0" borderId="36" xfId="4" applyFont="1" applyBorder="1" applyAlignment="1" applyProtection="1">
      <alignment vertical="center"/>
      <protection hidden="1"/>
    </xf>
    <xf numFmtId="0" fontId="3" fillId="2" borderId="0" xfId="0" applyFont="1" applyFill="1" applyAlignment="1" applyProtection="1">
      <alignment wrapText="1"/>
      <protection hidden="1"/>
    </xf>
    <xf numFmtId="43" fontId="25" fillId="0" borderId="0" xfId="3" applyFont="1" applyBorder="1" applyAlignment="1" applyProtection="1">
      <alignment vertical="center"/>
      <protection hidden="1"/>
    </xf>
    <xf numFmtId="43" fontId="25" fillId="0" borderId="0" xfId="3" applyFont="1" applyBorder="1" applyAlignment="1" applyProtection="1">
      <alignment vertical="center" wrapText="1"/>
      <protection hidden="1"/>
    </xf>
    <xf numFmtId="43" fontId="25" fillId="0" borderId="0" xfId="4" applyFont="1" applyBorder="1" applyProtection="1">
      <protection hidden="1"/>
    </xf>
    <xf numFmtId="0" fontId="31" fillId="0" borderId="24" xfId="0" applyFont="1" applyBorder="1" applyAlignment="1">
      <alignment wrapText="1"/>
    </xf>
    <xf numFmtId="9" fontId="1" fillId="35" borderId="1" xfId="1" applyFont="1" applyFill="1" applyBorder="1" applyAlignment="1" applyProtection="1">
      <alignment horizontal="center" vertical="center"/>
      <protection locked="0"/>
    </xf>
    <xf numFmtId="43" fontId="1" fillId="0" borderId="1" xfId="3" applyFont="1" applyFill="1" applyBorder="1" applyAlignment="1" applyProtection="1">
      <alignment horizontal="center" vertical="center"/>
      <protection hidden="1"/>
    </xf>
    <xf numFmtId="164" fontId="27" fillId="35" borderId="1" xfId="4" applyNumberFormat="1" applyFont="1" applyFill="1" applyBorder="1" applyAlignment="1" applyProtection="1">
      <alignment horizontal="center" vertical="center"/>
      <protection locked="0"/>
    </xf>
    <xf numFmtId="0" fontId="1" fillId="35" borderId="1" xfId="0" applyFont="1" applyFill="1" applyBorder="1" applyAlignment="1" applyProtection="1">
      <alignment horizontal="left" vertical="center" wrapText="1"/>
      <protection locked="0"/>
    </xf>
    <xf numFmtId="43" fontId="1" fillId="0" borderId="35" xfId="3" applyFont="1" applyFill="1" applyBorder="1" applyAlignment="1" applyProtection="1">
      <alignment vertical="center"/>
      <protection hidden="1"/>
    </xf>
    <xf numFmtId="0" fontId="1" fillId="0" borderId="39" xfId="0" applyFont="1" applyBorder="1" applyAlignment="1" applyProtection="1">
      <alignment horizontal="center" vertical="center"/>
      <protection hidden="1"/>
    </xf>
    <xf numFmtId="0" fontId="1" fillId="35" borderId="41" xfId="0" applyFont="1" applyFill="1" applyBorder="1" applyAlignment="1" applyProtection="1">
      <alignment horizontal="left" vertical="center" wrapText="1"/>
      <protection locked="0"/>
    </xf>
    <xf numFmtId="0" fontId="1" fillId="0" borderId="40" xfId="0" applyFont="1" applyBorder="1" applyAlignment="1">
      <alignment horizontal="center" vertical="center" wrapText="1"/>
    </xf>
    <xf numFmtId="164" fontId="27" fillId="35" borderId="41" xfId="4" applyNumberFormat="1" applyFont="1" applyFill="1" applyBorder="1" applyAlignment="1" applyProtection="1">
      <alignment horizontal="center" vertical="center"/>
      <protection locked="0"/>
    </xf>
    <xf numFmtId="9" fontId="1" fillId="35" borderId="41" xfId="1" applyFont="1" applyFill="1" applyBorder="1" applyAlignment="1" applyProtection="1">
      <alignment horizontal="center" vertical="center"/>
      <protection locked="0"/>
    </xf>
    <xf numFmtId="43" fontId="1" fillId="0" borderId="41" xfId="3" applyFont="1" applyFill="1" applyBorder="1" applyAlignment="1" applyProtection="1">
      <alignment horizontal="center" vertical="center"/>
      <protection hidden="1"/>
    </xf>
    <xf numFmtId="0" fontId="1" fillId="0" borderId="1" xfId="0" applyFont="1" applyBorder="1" applyAlignment="1">
      <alignment horizontal="center" vertical="center" wrapText="1"/>
    </xf>
    <xf numFmtId="43" fontId="1" fillId="0" borderId="43" xfId="3" applyFont="1" applyFill="1" applyBorder="1" applyAlignment="1" applyProtection="1">
      <alignment vertical="center"/>
      <protection hidden="1"/>
    </xf>
    <xf numFmtId="43" fontId="3" fillId="0" borderId="38" xfId="4" applyFont="1" applyBorder="1" applyAlignment="1" applyProtection="1">
      <alignment vertical="center"/>
      <protection hidden="1"/>
    </xf>
    <xf numFmtId="43" fontId="1" fillId="0" borderId="1" xfId="3" applyFont="1" applyFill="1" applyBorder="1" applyAlignment="1" applyProtection="1">
      <alignment vertical="center"/>
      <protection hidden="1"/>
    </xf>
    <xf numFmtId="0" fontId="3" fillId="0" borderId="30"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0"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0"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42"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0"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8" fillId="2" borderId="18" xfId="0" applyFont="1" applyFill="1" applyBorder="1" applyAlignment="1" applyProtection="1">
      <alignment horizontal="left" vertical="center" wrapText="1"/>
      <protection hidden="1"/>
    </xf>
    <xf numFmtId="0" fontId="28" fillId="2" borderId="5" xfId="0" applyFont="1" applyFill="1" applyBorder="1" applyAlignment="1" applyProtection="1">
      <alignment horizontal="left" vertical="center" wrapText="1"/>
      <protection hidden="1"/>
    </xf>
    <xf numFmtId="0" fontId="28" fillId="2" borderId="19" xfId="0" applyFont="1" applyFill="1" applyBorder="1" applyAlignment="1" applyProtection="1">
      <alignment horizontal="left" vertical="center" wrapText="1"/>
      <protection hidden="1"/>
    </xf>
    <xf numFmtId="0" fontId="28" fillId="2" borderId="20" xfId="0" applyFont="1" applyFill="1" applyBorder="1" applyAlignment="1" applyProtection="1">
      <alignment horizontal="left" vertical="center" wrapText="1"/>
      <protection hidden="1"/>
    </xf>
    <xf numFmtId="0" fontId="28" fillId="2" borderId="0" xfId="0" applyFont="1" applyFill="1" applyAlignment="1" applyProtection="1">
      <alignment horizontal="left" vertical="center" wrapText="1"/>
      <protection hidden="1"/>
    </xf>
    <xf numFmtId="0" fontId="28" fillId="2" borderId="21" xfId="0" applyFont="1" applyFill="1" applyBorder="1" applyAlignment="1" applyProtection="1">
      <alignment horizontal="left" vertical="center" wrapText="1"/>
      <protection hidden="1"/>
    </xf>
    <xf numFmtId="0" fontId="28" fillId="2" borderId="22" xfId="0" applyFont="1" applyFill="1" applyBorder="1" applyAlignment="1" applyProtection="1">
      <alignment horizontal="left" vertical="center" wrapText="1"/>
      <protection hidden="1"/>
    </xf>
    <xf numFmtId="0" fontId="28" fillId="2" borderId="6" xfId="0" applyFont="1" applyFill="1" applyBorder="1" applyAlignment="1" applyProtection="1">
      <alignment horizontal="left" vertical="center" wrapText="1"/>
      <protection hidden="1"/>
    </xf>
    <xf numFmtId="0" fontId="28" fillId="2" borderId="23"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6" fillId="35" borderId="27" xfId="0" applyFont="1" applyFill="1" applyBorder="1" applyAlignment="1" applyProtection="1">
      <alignment horizontal="center" vertical="center"/>
      <protection locked="0"/>
    </xf>
    <xf numFmtId="0" fontId="26" fillId="35" borderId="25" xfId="0" applyFont="1" applyFill="1" applyBorder="1" applyAlignment="1" applyProtection="1">
      <alignment horizontal="center" vertical="center"/>
      <protection locked="0"/>
    </xf>
    <xf numFmtId="0" fontId="26" fillId="35" borderId="33" xfId="0" applyFont="1" applyFill="1" applyBorder="1" applyAlignment="1" applyProtection="1">
      <alignment horizontal="center" vertical="center"/>
      <protection locked="0"/>
    </xf>
    <xf numFmtId="0" fontId="26" fillId="35" borderId="17" xfId="0" applyFont="1" applyFill="1" applyBorder="1" applyAlignment="1" applyProtection="1">
      <alignment horizontal="center" vertical="center"/>
      <protection locked="0"/>
    </xf>
    <xf numFmtId="0" fontId="26" fillId="35" borderId="16" xfId="0" applyFont="1" applyFill="1" applyBorder="1" applyAlignment="1" applyProtection="1">
      <alignment horizontal="center" vertical="center"/>
      <protection locked="0"/>
    </xf>
    <xf numFmtId="0" fontId="26" fillId="35" borderId="26"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22"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7" fillId="35" borderId="2" xfId="0" applyNumberFormat="1" applyFont="1" applyFill="1" applyBorder="1" applyAlignment="1" applyProtection="1">
      <alignment horizontal="center" vertical="center" wrapText="1"/>
      <protection locked="0"/>
    </xf>
    <xf numFmtId="165" fontId="27"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1" fillId="0" borderId="41" xfId="0" applyFont="1" applyBorder="1" applyAlignment="1">
      <alignment horizontal="center" vertical="center" wrapText="1"/>
    </xf>
    <xf numFmtId="0" fontId="1" fillId="0" borderId="1" xfId="0" applyFont="1" applyBorder="1" applyAlignment="1" applyProtection="1">
      <alignment horizontal="center" vertical="center"/>
      <protection hidden="1"/>
    </xf>
    <xf numFmtId="0" fontId="31" fillId="0" borderId="44" xfId="0" applyFont="1" applyBorder="1" applyAlignment="1">
      <alignment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5"/>
  <sheetViews>
    <sheetView showGridLines="0" tabSelected="1" topLeftCell="A13" zoomScale="70" zoomScaleNormal="70" zoomScaleSheetLayoutView="70" zoomScalePageLayoutView="55" workbookViewId="0">
      <selection activeCell="I14" sqref="I14"/>
    </sheetView>
  </sheetViews>
  <sheetFormatPr baseColWidth="10" defaultColWidth="11.42578125" defaultRowHeight="15" x14ac:dyDescent="0.25"/>
  <cols>
    <col min="1" max="1" width="10.42578125" style="1" customWidth="1"/>
    <col min="2" max="2" width="71.42578125" style="1" customWidth="1"/>
    <col min="3" max="3" width="23" style="1" customWidth="1"/>
    <col min="4" max="4" width="13.5703125" style="1" bestFit="1" customWidth="1"/>
    <col min="5" max="5" width="15.42578125" style="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92"/>
      <c r="B2" s="93" t="s">
        <v>0</v>
      </c>
      <c r="C2" s="93"/>
      <c r="D2" s="93"/>
      <c r="E2" s="93"/>
      <c r="F2" s="93"/>
      <c r="G2" s="93"/>
      <c r="H2" s="93"/>
      <c r="I2" s="93"/>
      <c r="J2" s="93"/>
      <c r="K2" s="93"/>
      <c r="L2" s="93"/>
      <c r="M2" s="93"/>
      <c r="N2" s="94" t="s">
        <v>1</v>
      </c>
      <c r="O2" s="94"/>
    </row>
    <row r="3" spans="1:15" ht="15.75" customHeight="1" x14ac:dyDescent="0.25">
      <c r="A3" s="92"/>
      <c r="B3" s="93" t="s">
        <v>2</v>
      </c>
      <c r="C3" s="93"/>
      <c r="D3" s="93"/>
      <c r="E3" s="93"/>
      <c r="F3" s="93"/>
      <c r="G3" s="93"/>
      <c r="H3" s="93"/>
      <c r="I3" s="93"/>
      <c r="J3" s="93"/>
      <c r="K3" s="93"/>
      <c r="L3" s="93"/>
      <c r="M3" s="93"/>
      <c r="N3" s="94" t="s">
        <v>48</v>
      </c>
      <c r="O3" s="94"/>
    </row>
    <row r="4" spans="1:15" ht="16.5" customHeight="1" x14ac:dyDescent="0.25">
      <c r="A4" s="92"/>
      <c r="B4" s="93" t="s">
        <v>3</v>
      </c>
      <c r="C4" s="93"/>
      <c r="D4" s="93"/>
      <c r="E4" s="93"/>
      <c r="F4" s="93"/>
      <c r="G4" s="93"/>
      <c r="H4" s="93"/>
      <c r="I4" s="93"/>
      <c r="J4" s="93"/>
      <c r="K4" s="93"/>
      <c r="L4" s="93"/>
      <c r="M4" s="93"/>
      <c r="N4" s="94" t="s">
        <v>49</v>
      </c>
      <c r="O4" s="94"/>
    </row>
    <row r="5" spans="1:15" ht="15" customHeight="1" x14ac:dyDescent="0.25">
      <c r="A5" s="92"/>
      <c r="B5" s="93"/>
      <c r="C5" s="93"/>
      <c r="D5" s="93"/>
      <c r="E5" s="93"/>
      <c r="F5" s="93"/>
      <c r="G5" s="93"/>
      <c r="H5" s="93"/>
      <c r="I5" s="93"/>
      <c r="J5" s="93"/>
      <c r="K5" s="93"/>
      <c r="L5" s="93"/>
      <c r="M5" s="93"/>
      <c r="N5" s="94" t="s">
        <v>46</v>
      </c>
      <c r="O5" s="94"/>
    </row>
    <row r="7" spans="1:15" x14ac:dyDescent="0.25">
      <c r="A7" s="4" t="s">
        <v>4</v>
      </c>
    </row>
    <row r="8" spans="1:15" ht="9.9499999999999993" customHeight="1" x14ac:dyDescent="0.25">
      <c r="A8" s="5"/>
    </row>
    <row r="9" spans="1:15" ht="30" customHeight="1" x14ac:dyDescent="0.25">
      <c r="A9" s="78" t="s">
        <v>5</v>
      </c>
      <c r="B9" s="79"/>
      <c r="D9" s="84" t="s">
        <v>6</v>
      </c>
      <c r="E9" s="85"/>
      <c r="F9" s="74"/>
      <c r="G9" s="75"/>
      <c r="H9" s="75"/>
      <c r="I9" s="76"/>
      <c r="K9" s="84" t="s">
        <v>7</v>
      </c>
      <c r="L9" s="85"/>
      <c r="M9" s="90"/>
      <c r="N9" s="91"/>
    </row>
    <row r="10" spans="1:15" ht="8.25" customHeight="1" x14ac:dyDescent="0.25">
      <c r="A10" s="80"/>
      <c r="B10" s="81"/>
      <c r="C10" s="6"/>
      <c r="E10" s="7"/>
      <c r="F10" s="7"/>
      <c r="M10" s="7"/>
      <c r="N10" s="1"/>
    </row>
    <row r="11" spans="1:15" ht="30" customHeight="1" x14ac:dyDescent="0.25">
      <c r="A11" s="82"/>
      <c r="B11" s="83"/>
      <c r="D11" s="84" t="s">
        <v>8</v>
      </c>
      <c r="E11" s="85"/>
      <c r="F11" s="74"/>
      <c r="G11" s="75"/>
      <c r="H11" s="75"/>
      <c r="I11" s="76"/>
      <c r="K11" s="84" t="s">
        <v>9</v>
      </c>
      <c r="L11" s="85"/>
      <c r="M11" s="88"/>
      <c r="N11" s="89"/>
      <c r="O11" s="14"/>
    </row>
    <row r="12" spans="1:15" ht="9.9499999999999993" customHeight="1" thickBot="1" x14ac:dyDescent="0.3">
      <c r="A12" s="13"/>
      <c r="B12" s="15"/>
      <c r="C12" s="11"/>
      <c r="D12" s="13"/>
      <c r="E12" s="15"/>
      <c r="F12" s="15"/>
      <c r="G12" s="15"/>
      <c r="H12" s="13"/>
      <c r="I12" s="16"/>
      <c r="J12" s="12"/>
      <c r="K12" s="12"/>
      <c r="L12" s="12"/>
      <c r="N12" s="17"/>
      <c r="O12" s="17"/>
    </row>
    <row r="13" spans="1:15" s="8" customFormat="1" ht="111.75" customHeight="1" x14ac:dyDescent="0.25">
      <c r="A13" s="18" t="s">
        <v>10</v>
      </c>
      <c r="B13" s="19" t="s">
        <v>11</v>
      </c>
      <c r="C13" s="19" t="s">
        <v>12</v>
      </c>
      <c r="D13" s="19" t="s">
        <v>13</v>
      </c>
      <c r="E13" s="19" t="s">
        <v>14</v>
      </c>
      <c r="F13" s="20" t="s">
        <v>15</v>
      </c>
      <c r="G13" s="20" t="s">
        <v>16</v>
      </c>
      <c r="H13" s="20" t="s">
        <v>17</v>
      </c>
      <c r="I13" s="20" t="s">
        <v>18</v>
      </c>
      <c r="J13" s="20" t="s">
        <v>19</v>
      </c>
      <c r="K13" s="20" t="s">
        <v>20</v>
      </c>
      <c r="L13" s="20" t="s">
        <v>21</v>
      </c>
      <c r="M13" s="20" t="s">
        <v>22</v>
      </c>
      <c r="N13" s="20" t="s">
        <v>23</v>
      </c>
      <c r="O13" s="21" t="s">
        <v>24</v>
      </c>
    </row>
    <row r="14" spans="1:15" s="8" customFormat="1" ht="318.75" customHeight="1" x14ac:dyDescent="0.2">
      <c r="A14" s="43">
        <v>1</v>
      </c>
      <c r="B14" s="37" t="s">
        <v>51</v>
      </c>
      <c r="C14" s="44"/>
      <c r="D14" s="45">
        <v>1</v>
      </c>
      <c r="E14" s="45" t="s">
        <v>50</v>
      </c>
      <c r="F14" s="46"/>
      <c r="G14" s="47">
        <v>0.19</v>
      </c>
      <c r="H14" s="48">
        <f>+ROUND(F14*G14,0)</f>
        <v>0</v>
      </c>
      <c r="I14" s="47">
        <v>0</v>
      </c>
      <c r="J14" s="48">
        <f t="shared" ref="J14:J19" si="0">ROUND(F14*I14,0)</f>
        <v>0</v>
      </c>
      <c r="K14" s="48">
        <f t="shared" ref="K14:K19" si="1">ROUND(F14+H14+J14,0)</f>
        <v>0</v>
      </c>
      <c r="L14" s="48">
        <f t="shared" ref="L14:L19" si="2">ROUND(F14*D14,0)</f>
        <v>0</v>
      </c>
      <c r="M14" s="39">
        <f t="shared" ref="M14:M19" si="3">ROUND(L14*G14,0)</f>
        <v>0</v>
      </c>
      <c r="N14" s="39">
        <f t="shared" ref="N14:N19" si="4">ROUND(L14*I14,0)</f>
        <v>0</v>
      </c>
      <c r="O14" s="42">
        <f t="shared" ref="O14:O19" si="5">ROUND(L14+N14+M14,0)</f>
        <v>0</v>
      </c>
    </row>
    <row r="15" spans="1:15" s="8" customFormat="1" ht="119.25" customHeight="1" x14ac:dyDescent="0.2">
      <c r="A15" s="43">
        <v>2</v>
      </c>
      <c r="B15" s="37" t="s">
        <v>52</v>
      </c>
      <c r="C15" s="41"/>
      <c r="D15" s="45">
        <v>1</v>
      </c>
      <c r="E15" s="45" t="s">
        <v>50</v>
      </c>
      <c r="F15" s="46"/>
      <c r="G15" s="47">
        <v>0.19</v>
      </c>
      <c r="H15" s="48">
        <f t="shared" ref="H15:H19" si="6">+ROUND(F15*G15,0)</f>
        <v>0</v>
      </c>
      <c r="I15" s="47">
        <v>0</v>
      </c>
      <c r="J15" s="48">
        <f t="shared" si="0"/>
        <v>0</v>
      </c>
      <c r="K15" s="48">
        <f t="shared" si="1"/>
        <v>0</v>
      </c>
      <c r="L15" s="48">
        <f t="shared" si="2"/>
        <v>0</v>
      </c>
      <c r="M15" s="48">
        <f t="shared" si="3"/>
        <v>0</v>
      </c>
      <c r="N15" s="48">
        <f t="shared" si="4"/>
        <v>0</v>
      </c>
      <c r="O15" s="50">
        <f t="shared" si="5"/>
        <v>0</v>
      </c>
    </row>
    <row r="16" spans="1:15" s="8" customFormat="1" ht="137.25" customHeight="1" x14ac:dyDescent="0.2">
      <c r="A16" s="43">
        <v>3</v>
      </c>
      <c r="B16" s="37" t="s">
        <v>53</v>
      </c>
      <c r="C16" s="44"/>
      <c r="D16" s="99">
        <v>1</v>
      </c>
      <c r="E16" s="99" t="s">
        <v>50</v>
      </c>
      <c r="F16" s="46"/>
      <c r="G16" s="47">
        <v>0.19</v>
      </c>
      <c r="H16" s="39">
        <f t="shared" si="6"/>
        <v>0</v>
      </c>
      <c r="I16" s="38">
        <v>0</v>
      </c>
      <c r="J16" s="39">
        <f t="shared" si="0"/>
        <v>0</v>
      </c>
      <c r="K16" s="39">
        <f t="shared" si="1"/>
        <v>0</v>
      </c>
      <c r="L16" s="48">
        <f t="shared" si="2"/>
        <v>0</v>
      </c>
      <c r="M16" s="39">
        <f t="shared" si="3"/>
        <v>0</v>
      </c>
      <c r="N16" s="39">
        <f t="shared" si="4"/>
        <v>0</v>
      </c>
      <c r="O16" s="52">
        <f t="shared" si="5"/>
        <v>0</v>
      </c>
    </row>
    <row r="17" spans="1:15" s="8" customFormat="1" ht="180" customHeight="1" x14ac:dyDescent="0.2">
      <c r="A17" s="43">
        <v>4</v>
      </c>
      <c r="B17" s="37" t="s">
        <v>54</v>
      </c>
      <c r="C17" s="41"/>
      <c r="D17" s="99">
        <v>1</v>
      </c>
      <c r="E17" s="99" t="s">
        <v>50</v>
      </c>
      <c r="F17" s="40"/>
      <c r="G17" s="47">
        <v>0.19</v>
      </c>
      <c r="H17" s="39">
        <f t="shared" si="6"/>
        <v>0</v>
      </c>
      <c r="I17" s="38">
        <v>0</v>
      </c>
      <c r="J17" s="39">
        <f t="shared" si="0"/>
        <v>0</v>
      </c>
      <c r="K17" s="39">
        <f t="shared" si="1"/>
        <v>0</v>
      </c>
      <c r="L17" s="48">
        <f t="shared" si="2"/>
        <v>0</v>
      </c>
      <c r="M17" s="39">
        <f t="shared" si="3"/>
        <v>0</v>
      </c>
      <c r="N17" s="39">
        <f t="shared" si="4"/>
        <v>0</v>
      </c>
      <c r="O17" s="52">
        <f t="shared" si="5"/>
        <v>0</v>
      </c>
    </row>
    <row r="18" spans="1:15" s="8" customFormat="1" ht="136.5" customHeight="1" x14ac:dyDescent="0.2">
      <c r="A18" s="43">
        <v>5</v>
      </c>
      <c r="B18" s="37" t="s">
        <v>55</v>
      </c>
      <c r="C18" s="41"/>
      <c r="D18" s="99">
        <v>1</v>
      </c>
      <c r="E18" s="99" t="s">
        <v>50</v>
      </c>
      <c r="F18" s="40"/>
      <c r="G18" s="47">
        <v>0.19</v>
      </c>
      <c r="H18" s="39">
        <f t="shared" si="6"/>
        <v>0</v>
      </c>
      <c r="I18" s="38">
        <v>0</v>
      </c>
      <c r="J18" s="39">
        <f t="shared" si="0"/>
        <v>0</v>
      </c>
      <c r="K18" s="39">
        <f t="shared" si="1"/>
        <v>0</v>
      </c>
      <c r="L18" s="48">
        <f t="shared" si="2"/>
        <v>0</v>
      </c>
      <c r="M18" s="39">
        <f t="shared" si="3"/>
        <v>0</v>
      </c>
      <c r="N18" s="39">
        <f t="shared" si="4"/>
        <v>0</v>
      </c>
      <c r="O18" s="52">
        <f t="shared" si="5"/>
        <v>0</v>
      </c>
    </row>
    <row r="19" spans="1:15" s="8" customFormat="1" ht="95.25" customHeight="1" x14ac:dyDescent="0.2">
      <c r="A19" s="100">
        <v>6</v>
      </c>
      <c r="B19" s="101" t="s">
        <v>56</v>
      </c>
      <c r="C19" s="41"/>
      <c r="D19" s="49">
        <v>1</v>
      </c>
      <c r="E19" s="49" t="s">
        <v>57</v>
      </c>
      <c r="F19" s="40"/>
      <c r="G19" s="38">
        <v>0.19</v>
      </c>
      <c r="H19" s="39">
        <f t="shared" si="6"/>
        <v>0</v>
      </c>
      <c r="I19" s="38">
        <v>0</v>
      </c>
      <c r="J19" s="39">
        <f t="shared" si="0"/>
        <v>0</v>
      </c>
      <c r="K19" s="39">
        <f t="shared" si="1"/>
        <v>0</v>
      </c>
      <c r="L19" s="39">
        <f t="shared" si="2"/>
        <v>0</v>
      </c>
      <c r="M19" s="39">
        <f t="shared" si="3"/>
        <v>0</v>
      </c>
      <c r="N19" s="39">
        <f t="shared" si="4"/>
        <v>0</v>
      </c>
      <c r="O19" s="52">
        <f t="shared" si="5"/>
        <v>0</v>
      </c>
    </row>
    <row r="20" spans="1:15" s="8" customFormat="1" ht="42" customHeight="1" thickBot="1" x14ac:dyDescent="0.3">
      <c r="A20" s="86" t="s">
        <v>25</v>
      </c>
      <c r="B20" s="87"/>
      <c r="C20" s="87"/>
      <c r="D20" s="87"/>
      <c r="E20" s="87"/>
      <c r="F20" s="87"/>
      <c r="G20" s="87"/>
      <c r="H20" s="87"/>
      <c r="I20" s="87"/>
      <c r="J20" s="87"/>
      <c r="K20" s="87"/>
      <c r="L20" s="59" t="s">
        <v>26</v>
      </c>
      <c r="M20" s="60"/>
      <c r="N20" s="60"/>
      <c r="O20" s="51">
        <f>SUMIF(G:G,0%,L:L)+SUMIF(G:G,"",L:L)</f>
        <v>0</v>
      </c>
    </row>
    <row r="21" spans="1:15" s="8" customFormat="1" ht="39" customHeight="1" x14ac:dyDescent="0.25">
      <c r="A21" s="65" t="s">
        <v>47</v>
      </c>
      <c r="B21" s="66"/>
      <c r="C21" s="66"/>
      <c r="D21" s="66"/>
      <c r="E21" s="66"/>
      <c r="F21" s="66"/>
      <c r="G21" s="66"/>
      <c r="H21" s="66"/>
      <c r="I21" s="66"/>
      <c r="J21" s="66"/>
      <c r="K21" s="67"/>
      <c r="L21" s="57" t="s">
        <v>27</v>
      </c>
      <c r="M21" s="58"/>
      <c r="N21" s="58"/>
      <c r="O21" s="29">
        <f>SUMIF(G:G,5%,L:L)</f>
        <v>0</v>
      </c>
    </row>
    <row r="22" spans="1:15" s="8" customFormat="1" ht="30" customHeight="1" x14ac:dyDescent="0.25">
      <c r="A22" s="68"/>
      <c r="B22" s="69"/>
      <c r="C22" s="69"/>
      <c r="D22" s="69"/>
      <c r="E22" s="69"/>
      <c r="F22" s="69"/>
      <c r="G22" s="69"/>
      <c r="H22" s="69"/>
      <c r="I22" s="69"/>
      <c r="J22" s="69"/>
      <c r="K22" s="70"/>
      <c r="L22" s="57" t="s">
        <v>28</v>
      </c>
      <c r="M22" s="58"/>
      <c r="N22" s="58"/>
      <c r="O22" s="29">
        <f>SUMIF(G:G,19%,L:L)</f>
        <v>0</v>
      </c>
    </row>
    <row r="23" spans="1:15" s="8" customFormat="1" ht="30" customHeight="1" x14ac:dyDescent="0.25">
      <c r="A23" s="68"/>
      <c r="B23" s="69"/>
      <c r="C23" s="69"/>
      <c r="D23" s="69"/>
      <c r="E23" s="69"/>
      <c r="F23" s="69"/>
      <c r="G23" s="69"/>
      <c r="H23" s="69"/>
      <c r="I23" s="69"/>
      <c r="J23" s="69"/>
      <c r="K23" s="70"/>
      <c r="L23" s="55" t="s">
        <v>21</v>
      </c>
      <c r="M23" s="56"/>
      <c r="N23" s="56"/>
      <c r="O23" s="30">
        <f>SUM(O20:O22)</f>
        <v>0</v>
      </c>
    </row>
    <row r="24" spans="1:15" s="8" customFormat="1" ht="30" customHeight="1" x14ac:dyDescent="0.25">
      <c r="A24" s="68"/>
      <c r="B24" s="69"/>
      <c r="C24" s="69"/>
      <c r="D24" s="69"/>
      <c r="E24" s="69"/>
      <c r="F24" s="69"/>
      <c r="G24" s="69"/>
      <c r="H24" s="69"/>
      <c r="I24" s="69"/>
      <c r="J24" s="69"/>
      <c r="K24" s="70"/>
      <c r="L24" s="53" t="s">
        <v>29</v>
      </c>
      <c r="M24" s="54"/>
      <c r="N24" s="54"/>
      <c r="O24" s="31">
        <f>SUMIF(G:G,5%,M:M)</f>
        <v>0</v>
      </c>
    </row>
    <row r="25" spans="1:15" s="8" customFormat="1" ht="30" customHeight="1" x14ac:dyDescent="0.25">
      <c r="A25" s="68"/>
      <c r="B25" s="69"/>
      <c r="C25" s="69"/>
      <c r="D25" s="69"/>
      <c r="E25" s="69"/>
      <c r="F25" s="69"/>
      <c r="G25" s="69"/>
      <c r="H25" s="69"/>
      <c r="I25" s="69"/>
      <c r="J25" s="69"/>
      <c r="K25" s="70"/>
      <c r="L25" s="53" t="s">
        <v>30</v>
      </c>
      <c r="M25" s="54"/>
      <c r="N25" s="54"/>
      <c r="O25" s="31">
        <f>SUMIF(G:G,19%,M:M)</f>
        <v>0</v>
      </c>
    </row>
    <row r="26" spans="1:15" s="8" customFormat="1" ht="30" customHeight="1" x14ac:dyDescent="0.25">
      <c r="A26" s="68"/>
      <c r="B26" s="69"/>
      <c r="C26" s="69"/>
      <c r="D26" s="69"/>
      <c r="E26" s="69"/>
      <c r="F26" s="69"/>
      <c r="G26" s="69"/>
      <c r="H26" s="69"/>
      <c r="I26" s="69"/>
      <c r="J26" s="69"/>
      <c r="K26" s="70"/>
      <c r="L26" s="55" t="s">
        <v>31</v>
      </c>
      <c r="M26" s="56"/>
      <c r="N26" s="56"/>
      <c r="O26" s="30">
        <f>SUM(O24:O25)</f>
        <v>0</v>
      </c>
    </row>
    <row r="27" spans="1:15" s="8" customFormat="1" ht="30" customHeight="1" x14ac:dyDescent="0.25">
      <c r="A27" s="68"/>
      <c r="B27" s="69"/>
      <c r="C27" s="69"/>
      <c r="D27" s="69"/>
      <c r="E27" s="69"/>
      <c r="F27" s="69"/>
      <c r="G27" s="69"/>
      <c r="H27" s="69"/>
      <c r="I27" s="69"/>
      <c r="J27" s="69"/>
      <c r="K27" s="70"/>
      <c r="L27" s="57" t="s">
        <v>32</v>
      </c>
      <c r="M27" s="58"/>
      <c r="N27" s="58"/>
      <c r="O27" s="29">
        <f>SUMIF(I:I,8%,N:N)</f>
        <v>0</v>
      </c>
    </row>
    <row r="28" spans="1:15" s="8" customFormat="1" ht="37.5" customHeight="1" x14ac:dyDescent="0.25">
      <c r="A28" s="68"/>
      <c r="B28" s="69"/>
      <c r="C28" s="69"/>
      <c r="D28" s="69"/>
      <c r="E28" s="69"/>
      <c r="F28" s="69"/>
      <c r="G28" s="69"/>
      <c r="H28" s="69"/>
      <c r="I28" s="69"/>
      <c r="J28" s="69"/>
      <c r="K28" s="70"/>
      <c r="L28" s="63" t="s">
        <v>33</v>
      </c>
      <c r="M28" s="64"/>
      <c r="N28" s="64"/>
      <c r="O28" s="30">
        <f>SUM(O27)</f>
        <v>0</v>
      </c>
    </row>
    <row r="29" spans="1:15" s="8" customFormat="1" ht="32.25" customHeight="1" thickBot="1" x14ac:dyDescent="0.3">
      <c r="A29" s="71"/>
      <c r="B29" s="72"/>
      <c r="C29" s="72"/>
      <c r="D29" s="72"/>
      <c r="E29" s="72"/>
      <c r="F29" s="72"/>
      <c r="G29" s="72"/>
      <c r="H29" s="72"/>
      <c r="I29" s="72"/>
      <c r="J29" s="72"/>
      <c r="K29" s="73"/>
      <c r="L29" s="61" t="s">
        <v>34</v>
      </c>
      <c r="M29" s="62"/>
      <c r="N29" s="62"/>
      <c r="O29" s="32">
        <f>+O23+O26+O28</f>
        <v>0</v>
      </c>
    </row>
    <row r="31" spans="1:15" ht="50.1" customHeight="1" thickBot="1" x14ac:dyDescent="0.3">
      <c r="B31" s="77"/>
      <c r="C31" s="77"/>
    </row>
    <row r="32" spans="1:15" x14ac:dyDescent="0.25">
      <c r="B32" s="98" t="s">
        <v>35</v>
      </c>
      <c r="C32" s="98"/>
    </row>
    <row r="33" spans="1:17" ht="15" customHeight="1" x14ac:dyDescent="0.25">
      <c r="M33" s="34"/>
      <c r="N33" s="35"/>
      <c r="O33" s="36"/>
    </row>
    <row r="34" spans="1:17" ht="15.75" customHeight="1" x14ac:dyDescent="0.25">
      <c r="M34" s="34"/>
      <c r="N34" s="35"/>
      <c r="O34" s="36"/>
    </row>
    <row r="35" spans="1:17" ht="15" customHeight="1" x14ac:dyDescent="0.25">
      <c r="A35" s="9" t="s">
        <v>36</v>
      </c>
      <c r="M35" s="34"/>
      <c r="N35" s="35"/>
      <c r="O35" s="36"/>
    </row>
    <row r="36" spans="1:17" x14ac:dyDescent="0.25">
      <c r="A36" s="97" t="s">
        <v>37</v>
      </c>
      <c r="B36" s="97"/>
      <c r="C36" s="97"/>
      <c r="D36" s="97"/>
      <c r="E36" s="97"/>
      <c r="F36" s="97"/>
      <c r="G36" s="97"/>
      <c r="H36" s="97"/>
      <c r="I36" s="97"/>
      <c r="J36" s="97"/>
      <c r="K36" s="97"/>
      <c r="L36" s="97"/>
      <c r="M36" s="97"/>
      <c r="N36" s="97"/>
      <c r="O36" s="97"/>
      <c r="P36" s="1"/>
      <c r="Q36" s="1"/>
    </row>
    <row r="37" spans="1:17" ht="15" customHeight="1" x14ac:dyDescent="0.25">
      <c r="A37" s="96" t="s">
        <v>38</v>
      </c>
      <c r="B37" s="96"/>
      <c r="C37" s="96"/>
      <c r="D37" s="96"/>
      <c r="E37" s="96"/>
      <c r="F37" s="96"/>
      <c r="G37" s="96"/>
      <c r="H37" s="96"/>
      <c r="I37" s="96"/>
      <c r="J37" s="96"/>
      <c r="K37" s="96"/>
      <c r="L37" s="96"/>
      <c r="M37" s="96"/>
      <c r="N37" s="96"/>
      <c r="O37" s="96"/>
      <c r="P37" s="33"/>
      <c r="Q37" s="33"/>
    </row>
    <row r="38" spans="1:17" x14ac:dyDescent="0.25">
      <c r="A38" s="95" t="s">
        <v>39</v>
      </c>
      <c r="B38" s="95"/>
      <c r="C38" s="95"/>
      <c r="D38" s="95"/>
      <c r="E38" s="95"/>
      <c r="F38" s="95"/>
      <c r="G38" s="95"/>
      <c r="H38" s="95"/>
      <c r="I38" s="95"/>
      <c r="J38" s="95"/>
      <c r="K38" s="95"/>
      <c r="L38" s="95"/>
      <c r="M38" s="95"/>
      <c r="N38" s="95"/>
      <c r="O38" s="95"/>
      <c r="P38" s="4"/>
      <c r="Q38" s="4"/>
    </row>
    <row r="39" spans="1:17" x14ac:dyDescent="0.25">
      <c r="A39" s="95" t="s">
        <v>40</v>
      </c>
      <c r="B39" s="95"/>
      <c r="C39" s="95"/>
      <c r="D39" s="95"/>
      <c r="E39" s="95"/>
      <c r="F39" s="95"/>
      <c r="G39" s="95"/>
      <c r="H39" s="95"/>
      <c r="I39" s="95"/>
      <c r="J39" s="95"/>
      <c r="K39" s="95"/>
      <c r="L39" s="95"/>
      <c r="M39" s="95"/>
      <c r="N39" s="95"/>
      <c r="O39" s="95"/>
      <c r="P39" s="4"/>
      <c r="Q39" s="4"/>
    </row>
    <row r="40" spans="1:17" x14ac:dyDescent="0.25">
      <c r="K40" s="1"/>
      <c r="L40" s="1"/>
      <c r="M40" s="1"/>
      <c r="N40" s="1"/>
    </row>
    <row r="82" spans="11:15" s="1" customFormat="1" x14ac:dyDescent="0.25">
      <c r="K82" s="3"/>
      <c r="L82" s="3"/>
      <c r="M82" s="3"/>
      <c r="N82" s="3"/>
      <c r="O82" s="3"/>
    </row>
    <row r="83" spans="11:15" s="1" customFormat="1" x14ac:dyDescent="0.25">
      <c r="K83" s="3"/>
      <c r="L83" s="3"/>
      <c r="M83" s="3"/>
      <c r="N83" s="3"/>
      <c r="O83" s="3"/>
    </row>
    <row r="84" spans="11:15" s="1" customFormat="1" x14ac:dyDescent="0.25">
      <c r="K84" s="3"/>
      <c r="L84" s="3"/>
      <c r="M84" s="3"/>
      <c r="N84" s="3"/>
      <c r="O84" s="3"/>
    </row>
    <row r="85" spans="11:15" s="1" customFormat="1" x14ac:dyDescent="0.25">
      <c r="K85" s="3"/>
      <c r="L85" s="3"/>
      <c r="M85" s="3"/>
      <c r="N85" s="3"/>
      <c r="O85" s="3"/>
    </row>
  </sheetData>
  <sheetProtection algorithmName="SHA-512" hashValue="gVby72NjfOUQGmeT6b2DLoKUnJOOLkCFv08yP5+1IjsCN6syk1E1i0vETL8pE6F69wALMk6vzdI1mlpe05VwqA==" saltValue="NcB0VwI04tXQs1gp506Isg==" spinCount="100000" sheet="1" selectLockedCells="1"/>
  <mergeCells count="35">
    <mergeCell ref="A39:O39"/>
    <mergeCell ref="A38:O38"/>
    <mergeCell ref="A37:O37"/>
    <mergeCell ref="A36:O36"/>
    <mergeCell ref="B32:C32"/>
    <mergeCell ref="A2:A5"/>
    <mergeCell ref="B2:M2"/>
    <mergeCell ref="N2:O2"/>
    <mergeCell ref="B3:M3"/>
    <mergeCell ref="N3:O3"/>
    <mergeCell ref="B4:M5"/>
    <mergeCell ref="N4:O4"/>
    <mergeCell ref="N5:O5"/>
    <mergeCell ref="M11:N11"/>
    <mergeCell ref="M9:N9"/>
    <mergeCell ref="K9:L9"/>
    <mergeCell ref="K11:L11"/>
    <mergeCell ref="F11:I11"/>
    <mergeCell ref="A21:K29"/>
    <mergeCell ref="F9:I9"/>
    <mergeCell ref="B31:C31"/>
    <mergeCell ref="A9:B11"/>
    <mergeCell ref="D9:E9"/>
    <mergeCell ref="D11:E11"/>
    <mergeCell ref="A20:K20"/>
    <mergeCell ref="L29:N29"/>
    <mergeCell ref="L28:N28"/>
    <mergeCell ref="L27:N27"/>
    <mergeCell ref="L26:N26"/>
    <mergeCell ref="L25:N25"/>
    <mergeCell ref="L24:N24"/>
    <mergeCell ref="L23:N23"/>
    <mergeCell ref="L22:N22"/>
    <mergeCell ref="L21:N21"/>
    <mergeCell ref="L20:N2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19" xr:uid="{00000000-0002-0000-0000-000002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G14:G19</xm:sqref>
        </x14:dataValidation>
        <x14:dataValidation type="list" allowBlank="1" showInputMessage="1" showErrorMessage="1" xr:uid="{00000000-0002-0000-0000-000008000000}">
          <x14:formula1>
            <xm:f>Cálculos!$F$7:$F$8</xm:f>
          </x14:formula1>
          <xm:sqref>I14:I19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4" bestFit="1" customWidth="1"/>
    <col min="6" max="6" width="15" style="28" bestFit="1" customWidth="1"/>
  </cols>
  <sheetData>
    <row r="6" spans="2:6" x14ac:dyDescent="0.25">
      <c r="B6" s="10" t="s">
        <v>8</v>
      </c>
      <c r="D6" s="22" t="s">
        <v>41</v>
      </c>
      <c r="F6" s="25" t="s">
        <v>42</v>
      </c>
    </row>
    <row r="7" spans="2:6" x14ac:dyDescent="0.25">
      <c r="B7" s="1" t="s">
        <v>43</v>
      </c>
      <c r="D7" s="23">
        <v>0</v>
      </c>
      <c r="F7" s="26">
        <v>0.08</v>
      </c>
    </row>
    <row r="8" spans="2:6" x14ac:dyDescent="0.25">
      <c r="B8" s="1" t="s">
        <v>44</v>
      </c>
      <c r="D8" s="23">
        <v>0.05</v>
      </c>
      <c r="F8" s="27">
        <v>0</v>
      </c>
    </row>
    <row r="9" spans="2:6" x14ac:dyDescent="0.25">
      <c r="B9" s="1" t="s">
        <v>45</v>
      </c>
      <c r="D9" s="23">
        <v>0.19</v>
      </c>
    </row>
    <row r="10" spans="2:6" x14ac:dyDescent="0.25">
      <c r="D10"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dcterms:created xsi:type="dcterms:W3CDTF">2017-04-28T13:22:52Z</dcterms:created>
  <dcterms:modified xsi:type="dcterms:W3CDTF">2024-05-24T15:08:02Z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