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16. F-CD-134  MTTO EQUIPOS GRANJA/3. DOCUMENTOS A PUBLICAR/"/>
    </mc:Choice>
  </mc:AlternateContent>
  <xr:revisionPtr revIDLastSave="694" documentId="13_ncr:1_{A3203639-816A-4F00-A849-4E2EC2053B16}" xr6:coauthVersionLast="47" xr6:coauthVersionMax="47" xr10:uidLastSave="{6746C6F9-ECB5-45B6-9467-39A28CDCF187}"/>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7" l="1"/>
  <c r="N19" i="7" s="1"/>
  <c r="L20" i="7"/>
  <c r="N20" i="7" s="1"/>
  <c r="L21" i="7"/>
  <c r="L22" i="7"/>
  <c r="L23" i="7"/>
  <c r="L24" i="7"/>
  <c r="M24" i="7" s="1"/>
  <c r="L25" i="7"/>
  <c r="L26" i="7"/>
  <c r="L27" i="7"/>
  <c r="M27" i="7" s="1"/>
  <c r="L28" i="7"/>
  <c r="M28" i="7" s="1"/>
  <c r="L29" i="7"/>
  <c r="L30" i="7"/>
  <c r="L31" i="7"/>
  <c r="M31" i="7" s="1"/>
  <c r="J19" i="7"/>
  <c r="J20" i="7"/>
  <c r="J21" i="7"/>
  <c r="J22" i="7"/>
  <c r="J23" i="7"/>
  <c r="J24" i="7"/>
  <c r="J25" i="7"/>
  <c r="J26" i="7"/>
  <c r="J27" i="7"/>
  <c r="J28" i="7"/>
  <c r="J29" i="7"/>
  <c r="J30" i="7"/>
  <c r="J31" i="7"/>
  <c r="H19" i="7"/>
  <c r="K19" i="7" s="1"/>
  <c r="H20" i="7"/>
  <c r="K20" i="7" s="1"/>
  <c r="H21" i="7"/>
  <c r="K21" i="7" s="1"/>
  <c r="H22" i="7"/>
  <c r="K22" i="7" s="1"/>
  <c r="H23" i="7"/>
  <c r="K23" i="7" s="1"/>
  <c r="H24" i="7"/>
  <c r="K24" i="7" s="1"/>
  <c r="H25" i="7"/>
  <c r="K25" i="7" s="1"/>
  <c r="H26" i="7"/>
  <c r="K26" i="7" s="1"/>
  <c r="H27" i="7"/>
  <c r="K27" i="7" s="1"/>
  <c r="H28" i="7"/>
  <c r="K28" i="7" s="1"/>
  <c r="H29" i="7"/>
  <c r="K29" i="7" s="1"/>
  <c r="H30" i="7"/>
  <c r="K30" i="7" s="1"/>
  <c r="H31" i="7"/>
  <c r="K31" i="7" s="1"/>
  <c r="L17" i="7"/>
  <c r="L18" i="7"/>
  <c r="M18" i="7" s="1"/>
  <c r="J17" i="7"/>
  <c r="J18" i="7"/>
  <c r="H17" i="7"/>
  <c r="H18" i="7"/>
  <c r="L15" i="7"/>
  <c r="L16" i="7"/>
  <c r="M16" i="7" s="1"/>
  <c r="J15" i="7"/>
  <c r="J16" i="7"/>
  <c r="H15" i="7"/>
  <c r="H16" i="7"/>
  <c r="H14" i="7"/>
  <c r="J14" i="7"/>
  <c r="L14" i="7"/>
  <c r="M14" i="7" s="1"/>
  <c r="O36" i="7"/>
  <c r="O33" i="7"/>
  <c r="N28" i="7" l="1"/>
  <c r="O28" i="7" s="1"/>
  <c r="M25" i="7"/>
  <c r="O25" i="7" s="1"/>
  <c r="N25" i="7"/>
  <c r="N24" i="7"/>
  <c r="O24" i="7" s="1"/>
  <c r="M19" i="7"/>
  <c r="O19" i="7" s="1"/>
  <c r="M20" i="7"/>
  <c r="O20" i="7" s="1"/>
  <c r="N31" i="7"/>
  <c r="O31" i="7" s="1"/>
  <c r="N30" i="7"/>
  <c r="M30" i="7"/>
  <c r="N29" i="7"/>
  <c r="M29" i="7"/>
  <c r="N27" i="7"/>
  <c r="O27" i="7" s="1"/>
  <c r="N26" i="7"/>
  <c r="M26" i="7"/>
  <c r="N23" i="7"/>
  <c r="M23" i="7"/>
  <c r="M22" i="7"/>
  <c r="N22" i="7"/>
  <c r="M21" i="7"/>
  <c r="N21" i="7"/>
  <c r="K17" i="7"/>
  <c r="N18" i="7"/>
  <c r="O18" i="7" s="1"/>
  <c r="K18" i="7"/>
  <c r="K15" i="7"/>
  <c r="M17" i="7"/>
  <c r="N17" i="7"/>
  <c r="K16" i="7"/>
  <c r="N16" i="7"/>
  <c r="O16" i="7" s="1"/>
  <c r="M15" i="7"/>
  <c r="N15" i="7"/>
  <c r="O34" i="7"/>
  <c r="K14" i="7"/>
  <c r="N14" i="7"/>
  <c r="O14" i="7" s="1"/>
  <c r="O32" i="7"/>
  <c r="O39" i="7"/>
  <c r="O40" i="7" s="1"/>
  <c r="O30" i="7" l="1"/>
  <c r="O23" i="7"/>
  <c r="O29" i="7"/>
  <c r="O26" i="7"/>
  <c r="O22" i="7"/>
  <c r="O21" i="7"/>
  <c r="O17" i="7"/>
  <c r="O15" i="7"/>
  <c r="O35" i="7"/>
  <c r="O37" i="7"/>
  <c r="O38" i="7" s="1"/>
  <c r="O41" i="7" l="1"/>
</calcChain>
</file>

<file path=xl/sharedStrings.xml><?xml version="1.0" encoding="utf-8"?>
<sst xmlns="http://schemas.openxmlformats.org/spreadsheetml/2006/main" count="88" uniqueCount="70">
  <si>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</si>
  <si>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</si>
  <si>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</si>
  <si>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</si>
  <si>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</si>
  <si>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</si>
  <si>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</si>
  <si>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</si>
  <si>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</si>
  <si>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</si>
  <si>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</si>
  <si>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</si>
  <si>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</si>
  <si>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</si>
  <si>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</si>
  <si>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</si>
  <si>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</si>
  <si>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</si>
  <si>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</si>
  <si>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</si>
  <si>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</si>
  <si>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</si>
  <si>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</si>
  <si>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</si>
  <si>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</si>
  <si>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</si>
  <si>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</si>
  <si>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</si>
  <si>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</si>
  <si>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</si>
  <si>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</si>
  <si>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</si>
  <si>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</si>
  <si>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</si>
  <si>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</si>
  <si>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</si>
  <si>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</si>
  <si>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</si>
  <si>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</si>
  <si>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</si>
  <si>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</si>
  <si>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</si>
  <si>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</si>
  <si>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</si>
  <si>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</si>
  <si>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</si>
  <si>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</si>
  <si>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</si>
  <si>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</si>
  <si>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</si>
  <si>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</si>
  <si>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GLOBAL </t>
  </si>
  <si>
    <t>MOTOR DIESEL 10 HP Placa: 46351 Mantenimiento preventivo y correctivo: 1. Revisión del nivel y cambio de aceite de motor. -2. Revisión, limpieza y cambio del filtro de aceite. -3. Revisión, limpieza y cambio de filtro de aire. -4. Revision, limpieza y cambio del filtro de combustible. -5. Revisión y calibración de la bomba de inyección e inyectores. -6. Revisíon y ajustes de tuercas y tornillos visibles. -7. Revisión y limpieza del tanque del combustible. -8. Limpieza general del motor. -9. Revisión y ajuste de pernos, culata/cilindro. -10. Revisión de nivel de liquido de la batería. -11. Prueba funcional del equipo</t>
  </si>
  <si>
    <t>MAQUINA PICA PASTO REF PD-7 MOVIL Placa: 33169 Mantenimiento preventivo y correctivo:  1. Limpieza, lavado general . -2. Pintura. -3. Revisión, Afilado y/o cambio de las cuchillas. -4. Adecuacion de motor: Fuerza motriz requerida eléctrico: 2 - 3 HP | 3600 RPM. - Fuerza motriz requerida gasolina: 6.5 - 9 HP | 3600 RPM. - Fuerza motriz requerida diésel: 7 HP | 3600 RPM. -5. Renovar las etiquetas de seguridad del equipo. -6. Revision, limpieza y/o cambio de ruedas (2) de hule de 9 pulgadas con rin doble balero. -7. Prueba funcional del equipo</t>
  </si>
  <si>
    <t>SILOPRENSA J-401 EMPACADORA Placa: 46125 Mantenimiento preventivo y correctivo: 1. Lavado y limpieza general de la máquina. -2. Comprobar la integridad de la estructura en general y el estado de la máquina. -3. Revisión del nivel y cambio de aceite de motor. -4. Revisión, limpieza y Cambio de filtro de aceite. -5. Revisión, limpieza y cambio del filtro de aire. -6. Revisión, limpieza y cambio del filtro de combustible. -7. Revisión, dranado y/o limpieza del tanque de combustible. -8. Revisión de estado y calibración de la bomba de inyección e inyectores. -9. Revision y ajustes de pernos, culata/cilindro. -10. Revisión y ajuste de tuercas y tornillos visibles. -11. Revisión del nivel de liquidos de la batería. -12. Limpieza general del motor. -13. Revisión y calibración de válvulas. -14. Revisión y limpieza del escape. -15. Revisión del correcto funcionamiento del sin fin. -16. Revisión de correcto funcionamiento de las palancas. -17. Revisión del mecanismo de freno. -18. Prueba funcional del equipo</t>
  </si>
  <si>
    <t>MOTOSIERRA, 390 DE 6,8 HP, ESPADA DE 90 CMS, TIPO: HUSQUARNA. Placa: 47815 Mantenimiento preventivo y correctivo: 1. Revision y limpieza del freno de cadena. -2. Revision del aceleador y su seguro. -3. Revision, comprobacion y/o cambio del captor de cadena. -4. Revision y ajuste de tornillos y tuercas. -5. Limpieza de la guarnición de freno. -6. Revision y/o cambio de las cintas de freno. -7. Afilado, limado y lubricación de la cadena. -8. Limpieza y lubricación de la espada. -9. Revisión, limpieza y cambio del filtro de aire. -10. Limpieza del disco o aletas de refrigeracion. -11. Lubricar el cojinete del embrague. -12. Prueba funcional del equipo</t>
  </si>
  <si>
    <t>MOTOBOMBA 10 HP 2*2 C/MOTOR HI FORCE DIESEL ALTA PRESION E/HIERRO FUNDIDO BARNES- MOD: HD2 100-2 HF REF: 1E 0543 Placa: 54336 Mantenimiento preventivo y correctivo: 1. Revisión del nivel y cambio de aceite de motor, -2, Revisión, limpieza y cambio de aceite. -2. Revisión, limpieza y/o cambio de filtro de aire. -3. Revision, limpieza y Cambio del filtro de combustible. -4. Revisión y calibración de la bomba de inyección e inyectores. -5. Revision de ajustes de tuercas y tornillos visibles. -6. Revisión y ajuste de pernos y culata/cilindro. -7. Cambio del yoyo de encendido. -8. Limpieza general de toda la motobomba. -9. Suministro de manguera flexible corrugada de 3' por 6 metros con acoples para motobomba. -10. Prueba funcional del equipo</t>
  </si>
  <si>
    <t>MOTOCULTOR TIPO KIPOR 9,5 HP MOTOR DIESEL ARRANQUE MANUAL C/ROTAVATOR TRASERO-ARADOR REVERSIBLE Y SUCADOR REF KDT910C Placa: 54337 Mantenimiento preventivo y correctivo: 1. Revisión el nivel y cambio de aceite de motor. -2. Revisión, limpieza y del filtro de aceite. -3. Revisión, limpieza y Cambio de filtro de aire. -4. Revision y Cambio del filtro de combustible. -5. Revisión y calibración de bomba de inyección e inyectores. -6. Revision y ajuste de pernos y culata/cilindro. -7. Revisión y ajuste de tuercas y tornillos visibles. -8. Lubricación y engrase de parte moviles de los accesorios. -9. Limpieza general de toda la maquina y sus accesorios. -10. Revisión y reemplazo de tornilleria, tuercas pasadores de seguridad de accesorios. -11. Limpieza profunda de componentes de los accesorios, como pulido de cuchillas/azadones, lavado de tapas de caucho, etc. -12. Instalar y ajustar piezas faltantes de accesorios (cuchilla/azadones). -13. Revisión y ajuste del sistema de cadena, piñones y ejes para el adecuado funionamiento del equipo, funionalidad actual de movimiento sólo de lado izquierdo. -14.Reviión y ajuste del sitema de arranque, acelerdor, perillas y mangos. -15. Revisión de la caja de cambios. -16. Revisión, ajuste y reemplazo de piezas rotas en la caja de cambios. -17. Prueba funcional del equipo</t>
  </si>
  <si>
    <t>GUADAÑADORA JAPONESA. B45 TIPO DE MOTOR: 2 TIEMPOS, CILINDRO VERTICAL, REFRIGERADA POR AIRE POTENCIA MAXIMA 2,5 HP 7500 RPM, MEZCLA DE COMBUSTIBLE, GASOLINA: ACEITE INCLUYE: KIT DE HERRAMIENTA, ARNES DE CARGA, CARETA DE PROTECCION. GARANTIA DE 1 AÑO. Placa: 59150, 45746, 54504, 67403, 67404 Mantenimiento preventivo y correctivo: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varilla del eje principal.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-21. Cambio de la caja de cambios (codo). -22. Prueba funcional del equipo</t>
  </si>
  <si>
    <t>MODULO DE BENEFICIO ECOLOGICO DE CAFÉ. DESPULPA EN SECO Y CLASIFICA GRANOS. ESPECIFICACIONES TECNICAS: CAPACIDAD DE CAFÉ CEREZA KG/H 500 KG. POTENCIA ELECTRICA 1.0 HP MOTOR SIMENS MONTAJE 110-220 CAPACIDAD DE TANQUE 350 LTS. Placa: 59154 Mantenimiento preventivo y correctivo: 1. Revisión general de las condiciones físicas del equipo. -2. Limpieza general de todo el equipo.-3. Engrase de cadena de mando, rodamientos de eje horizontal y bujes del eje alimentador. -4. Revisión y calibración del pechero.. -5. Revisión del estado, limpieza y/o cambio e la camisa despulpadora. -6. Revisión, ajuste y/o reemplazo de tornilleria, tuercas, arandelas, pines y mariposas. -7. Prueba funcional del equipo</t>
  </si>
  <si>
    <t>MOLINO SEMI-INDUSTRIAL, 2 CABALLOS DE POTENCIA EN HIERRO, MOTOR MONOFÁSICO, CON TOLVA PARA 80 A 100 KL. Placa: 42462 Mantenimiento preventivo y correctivo: 1. Revision del correcto funcionamiento del motor. -2. Decteccion de zonas con sobrecalentamiento, olores, vibraciones y sonidos extraños. -3. Revision de ajustes de tuercas y tornillos visibles. -4. Lubricar correctamente los componentes del motor. -5. Limpieza general del motor. -6. Revisión y/o cambio del cable de conducto eléctrico. -7. Limpieza general del molino, tolva conica, soporte, engranajes, polea, banda, caja de switch de encendido. -8. Revisión y engrase de rodamientos y eje. -9. Refrescar guías de las cichillas. -10. Prueba funcional del equipo</t>
  </si>
  <si>
    <t>CERCA ELECTRICA X 150 KM MARCA BRAMA CON VARILLA COOPERWELD. Placa: 42471 Mantenimiento preventivo y correctivo: 1. limpieza y reparación completa, -2. cambio de partes dañadas a nivel interno y externo. -3. Prueba funcional del equipo</t>
  </si>
  <si>
    <t>CERCA ELECTRICA SYPEL Placa: 45016 Mantenimiento preventivo y correctivo: 1. limpieza y reparación completa, -2. cambio de partes dañadas a nivel interno y externo. -3. Prueba funcional del equipo</t>
  </si>
  <si>
    <t>PICA PASTOS PENAGOS PP600 Placa: 46349 Mantenimiento preventivo y correctivo: 1. Inspección de las condiciones físicas y ambientales en las que se encuentra el equipo, -2. cambio de yoyo para encendido, -3. cambio de 4 cuchillas y 1 contra cuchilla, -4. cambio de correas, -5. cambio de poleas, rodamientos, cambio de mariposa que sujeta la cubierta de las cuchillas y el brazo expulsor; -6. cambio de todas la partes dañadas que pueda tener el equipo, -7. cambio de aceite del motor, cambio de filtro de aceite motor, -8. limpieza interna del tanque de combustible y filtro del combustible, -9. sincronización mecánica del motor de la PICA PASTOS PENAGOS PP600. Dejar en óptimas condiciones de funcionamiento, pintura general del equipo, manteniendo los colores originales del mismo. -10. Prueba funcional del equipo</t>
  </si>
  <si>
    <t>CERCA ELECTRICA ALCANCE 120 KMS, MARCA EL CEBU Placa: 47946 Mantenimiento preventivo y/o correctivo: 1. limpieza y reparación completa, -2. cambio de partes dañadas a nivel interno y externo. -3. Prueba funcional del equipo</t>
  </si>
  <si>
    <t>ARADO DE CINCEL VIBRATORIO DE 05 CINCELES DE ALCE HIDRAULICO MARCA INAMEC Placa: 24515 Mantenimiento preventivo y correctivo: 1. Revision, ajuste y reemplazo de faltantes de tornilleria y tuercas de seguridad. -2. Pintura gerenal del equipo color negra para chasis, cinceles y resortes. -3. Revisión y reemplazo de faltantes de pasadores y pasador de anilla. -4. Afilado y pulido de puntas de cinceles. -5. Limpieza general del accesorio. -6. Incorporar etiquetas de seguridad y funciones operativas. -7. Prueba funcional del equipo</t>
  </si>
  <si>
    <t>ARADO TD 3 DISCOS Placa: 8543 Mantenimiento preventivo y correctivo: 1. Revision, ajuste y reemplazo de faltantes de tornilleria y tuercas de seguridad. -2. Pintura gerenal del equipo color negra para chasis y resortes. -3. Revisiòn y reemplazo de faltantes de pasadores y pasador de anillas. -4. Afilado y pulido del filo de discos. -5. Limpieza general del accesorio. -6. Incorporar etiquetas de seguridad y funciones operativas. -7. Prueba funcional del equipo</t>
  </si>
  <si>
    <t>RENOVADOR DE PRADERAS CON ABONADOR, RPO 3P, DE TRES CINCELES ANCHO DE OPERACIÓN 1,80 MTS, POTENCIA REQUERIDA 68-80 HP, TIPO: MONTAÑA Placa: 47813 Mantenimiento preventivo y correctivo: 1. Revision, ajuste y reemplazo de faltantes de tornilleria y tuercas de seguridad. -2. Revisión de estado y/o reemplazo del tornillo fusible del cincel (cada cincel). -3. Pintura gerenal del equipo color roja para chasis, soportes, exterior de la tolva, tubos rectos de tolva, deflector de la tolva y tubo basculante del abonador. Color negro para resortes, cincel parabólico, punta o zapato de cincel y rueda transmisión de abonador. -4. Revisiòn y reemplazo de faltantes de pasadores y pasador de anillas. -5. Afilado y pulido del filo de discos y cinceles. -6. Limieza general del accesorio y tolva. -7. Incorporar etiquetas de seguridad y funciones operativas. -8. Limpieza del tornillo dosificador y todas sus partes. -9. Prueba funcional del equipo</t>
  </si>
  <si>
    <t>ROTAVATOR MODELO R500S, ANCHO DE TRABAJO DE 1,80 MTS, PESO 530 KG, POTENCIA REQUERIDA 70- 100 HP, TIPO:HOWARD Placa: 47814 MANTENIMIENTO PREVENTIVO Y CORRECTIVO: REVISION GENERAL DE TODAS LAS PARTES MOVILES DEL EQUIPO; ENGRASE Y LUBRICACION DE PARTES MOVILES; AJUSTE Y ENGRASE DEL EMBRAGUE; LIMPIEZA GENERAL DE TODO EL EQUIPO; REALIZAR REFUERZO EN SOLDADURAS AL ROTOVATOR EN 5 PARTES QUE TIENEN RUPTURA; PINTAR EL EQUIPO, PROTECTORES Y BIGAS CON PINTURA COLOR ROJO, CUCHILLAS COLOR NEGRO; ETIQUETADO DE SEGURIDAD Y SEÑALIZACION DEL EQUIPO; REEMPLAZAR Y COMPLETAR TORNILLERIA Y TUERCAS FALTANTES; COMPLETAR JUEGO DE AZADONES/CUCHILLAS FALTANTES; PRUEBA FUNCIONAL DEL EQUIPO</t>
  </si>
  <si>
    <t>BOLSA DE REPUESTOS PARA LOS EQUIPOS QUE REQUIERAN CAMBIO DE PARTES NO CONTEMPLADAS EN EL MANTENIMIENTO CORRECTIVO DE LOS ITEMS ANTERIORMENTE NOMBRADOS. ESTA BOLSA DE RESPUESTOS TIENE EL VALOR DE QUINCE MILLONES DE PESOS M/TE ($15.000.000)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</si>
</sst>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0" applyNumberFormat="0" applyAlignment="0" applyProtection="0"/>
    <xf numFmtId="0" fontId="17" fillId="8" borderId="11" applyNumberFormat="0" applyAlignment="0" applyProtection="0"/>
    <xf numFmtId="0" fontId="18" fillId="8" borderId="10" applyNumberFormat="0" applyAlignment="0" applyProtection="0"/>
    <xf numFmtId="0" fontId="19" fillId="0" borderId="12" applyNumberFormat="0" applyFill="0" applyAlignment="0" applyProtection="0"/>
    <xf numFmtId="0" fontId="20" fillId="9" borderId="13" applyNumberFormat="0" applyAlignment="0" applyProtection="0"/>
    <xf numFmtId="0" fontId="21" fillId="0" borderId="0" applyNumberFormat="0" applyFill="0" applyBorder="0" applyAlignment="0" applyProtection="0"/>
    <xf numFmtId="0" fontId="5" fillId="10" borderId="14" applyNumberFormat="0" applyFont="0" applyAlignment="0" applyProtection="0"/>
    <xf numFmtId="0" fontId="22" fillId="0" borderId="0" applyNumberFormat="0" applyFill="0" applyBorder="0" applyAlignment="0" applyProtection="0"/>
    <xf numFmtId="0" fontId="23" fillId="0" borderId="15"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3">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28" xfId="0" applyFont="1" applyFill="1" applyBorder="1" applyAlignment="1" applyProtection="1">
      <alignment horizontal="center" vertical="center" wrapText="1"/>
      <protection hidden="1"/>
    </xf>
    <xf numFmtId="0" fontId="7" fillId="3" borderId="29" xfId="0" applyFont="1" applyFill="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6" fillId="0" borderId="35" xfId="4" applyFont="1" applyBorder="1" applyAlignment="1" applyProtection="1">
      <alignment vertical="center"/>
      <protection hidden="1"/>
    </xf>
    <xf numFmtId="43" fontId="3" fillId="0" borderId="35" xfId="4" applyFont="1" applyFill="1" applyBorder="1" applyAlignment="1" applyProtection="1">
      <alignment vertical="center"/>
      <protection hidden="1"/>
    </xf>
    <xf numFmtId="43" fontId="6" fillId="0" borderId="36"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31" fillId="0" borderId="24" xfId="0" applyFont="1" applyBorder="1" applyAlignment="1">
      <alignment wrapText="1"/>
    </xf>
    <xf numFmtId="9" fontId="1" fillId="35" borderId="1" xfId="1" applyFont="1" applyFill="1" applyBorder="1" applyAlignment="1" applyProtection="1">
      <alignment horizontal="center" vertical="center"/>
      <protection locked="0"/>
    </xf>
    <xf numFmtId="43" fontId="1" fillId="0" borderId="1" xfId="3" applyFont="1" applyFill="1" applyBorder="1" applyAlignment="1" applyProtection="1">
      <alignment horizontal="center" vertical="center"/>
      <protection hidden="1"/>
    </xf>
    <xf numFmtId="164" fontId="27" fillId="35" borderId="1" xfId="4" applyNumberFormat="1" applyFont="1" applyFill="1" applyBorder="1" applyAlignment="1" applyProtection="1">
      <alignment horizontal="center" vertical="center"/>
      <protection locked="0"/>
    </xf>
    <xf numFmtId="0" fontId="1" fillId="35" borderId="1" xfId="0" applyFont="1" applyFill="1" applyBorder="1" applyAlignment="1" applyProtection="1">
      <alignment horizontal="left" vertical="center" wrapText="1"/>
      <protection locked="0"/>
    </xf>
    <xf numFmtId="43" fontId="1" fillId="0" borderId="35" xfId="3" applyFont="1" applyFill="1" applyBorder="1" applyAlignment="1" applyProtection="1">
      <alignment vertical="center"/>
      <protection hidden="1"/>
    </xf>
    <xf numFmtId="0" fontId="1" fillId="0" borderId="39" xfId="0" applyFont="1" applyBorder="1" applyAlignment="1" applyProtection="1">
      <alignment horizontal="center" vertical="center"/>
      <protection hidden="1"/>
    </xf>
    <xf numFmtId="0" fontId="1" fillId="35" borderId="41" xfId="0" applyFont="1" applyFill="1" applyBorder="1" applyAlignment="1" applyProtection="1">
      <alignment horizontal="left" vertical="center" wrapText="1"/>
      <protection locked="0"/>
    </xf>
    <xf numFmtId="0" fontId="1" fillId="0" borderId="40" xfId="0" applyFont="1" applyBorder="1" applyAlignment="1">
      <alignment horizontal="center" vertical="center" wrapText="1"/>
    </xf>
    <xf numFmtId="164" fontId="27" fillId="35" borderId="41" xfId="4" applyNumberFormat="1" applyFont="1" applyFill="1" applyBorder="1" applyAlignment="1" applyProtection="1">
      <alignment horizontal="center" vertical="center"/>
      <protection locked="0"/>
    </xf>
    <xf numFmtId="9" fontId="1" fillId="35" borderId="41" xfId="1" applyFont="1" applyFill="1" applyBorder="1" applyAlignment="1" applyProtection="1">
      <alignment horizontal="center" vertical="center"/>
      <protection locked="0"/>
    </xf>
    <xf numFmtId="43" fontId="1" fillId="0" borderId="41" xfId="3" applyFont="1" applyFill="1" applyBorder="1" applyAlignment="1" applyProtection="1">
      <alignment horizontal="center" vertical="center"/>
      <protection hidden="1"/>
    </xf>
    <xf numFmtId="0" fontId="1" fillId="0" borderId="1" xfId="0" applyFont="1" applyBorder="1" applyAlignment="1">
      <alignment horizontal="center" vertical="center" wrapText="1"/>
    </xf>
    <xf numFmtId="43" fontId="1" fillId="0" borderId="43" xfId="3" applyFont="1" applyFill="1" applyBorder="1" applyAlignment="1" applyProtection="1">
      <alignment vertical="center"/>
      <protection hidden="1"/>
    </xf>
    <xf numFmtId="43" fontId="3" fillId="0" borderId="38" xfId="4" applyFont="1" applyBorder="1" applyAlignment="1" applyProtection="1">
      <alignment vertical="center"/>
      <protection hidden="1"/>
    </xf>
    <xf numFmtId="43" fontId="1" fillId="0" borderId="1" xfId="3" applyFont="1" applyFill="1" applyBorder="1" applyAlignment="1" applyProtection="1">
      <alignment vertical="center"/>
      <protection hidden="1"/>
    </xf>
    <xf numFmtId="0" fontId="1" fillId="0" borderId="41" xfId="0" applyFont="1" applyBorder="1" applyAlignment="1">
      <alignment horizontal="center" vertical="center" wrapText="1"/>
    </xf>
    <xf numFmtId="0" fontId="1" fillId="0" borderId="1" xfId="0" applyFont="1" applyBorder="1" applyAlignment="1" applyProtection="1">
      <alignment horizontal="center" vertical="center"/>
      <protection hidden="1"/>
    </xf>
    <xf numFmtId="0" fontId="31" fillId="0" borderId="44"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7" fillId="35" borderId="2" xfId="0" applyNumberFormat="1" applyFont="1" applyFill="1" applyBorder="1" applyAlignment="1" applyProtection="1">
      <alignment horizontal="center" vertical="center" wrapText="1"/>
      <protection locked="0"/>
    </xf>
    <xf numFmtId="165"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18"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19" xfId="0" applyFont="1" applyFill="1" applyBorder="1" applyAlignment="1" applyProtection="1">
      <alignment horizontal="left" vertical="center" wrapText="1"/>
      <protection hidden="1"/>
    </xf>
    <xf numFmtId="0" fontId="28" fillId="2" borderId="20"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33" xfId="0" applyFont="1" applyFill="1" applyBorder="1" applyAlignment="1" applyProtection="1">
      <alignment horizontal="center" vertical="center"/>
      <protection locked="0"/>
    </xf>
    <xf numFmtId="0" fontId="26" fillId="35" borderId="17" xfId="0" applyFont="1" applyFill="1" applyBorder="1" applyAlignment="1" applyProtection="1">
      <alignment horizontal="center" vertical="center"/>
      <protection locked="0"/>
    </xf>
    <xf numFmtId="0" fontId="26" fillId="35" borderId="16" xfId="0" applyFont="1" applyFill="1" applyBorder="1" applyAlignment="1" applyProtection="1">
      <alignment horizontal="center" vertical="center"/>
      <protection locked="0"/>
    </xf>
    <xf numFmtId="0" fontId="26" fillId="35" borderId="26"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0" borderId="3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2"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0" borderId="24"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showGridLines="0" tabSelected="1" topLeftCell="A30" zoomScale="70" zoomScaleNormal="70" zoomScaleSheetLayoutView="70" zoomScalePageLayoutView="55" workbookViewId="0">
      <selection activeCell="C29" sqref="C29"/>
    </sheetView>
  </sheetViews>
  <sheetFormatPr baseColWidth="10" defaultColWidth="11.42578125" defaultRowHeight="15" x14ac:dyDescent="0.25"/>
  <cols>
    <col min="1" max="1" width="10.42578125" style="1" customWidth="1"/>
    <col min="2" max="2" width="79.7109375" style="1" customWidth="1"/>
    <col min="3" max="3" width="23" style="1" customWidth="1"/>
    <col min="4" max="4" width="13.5703125" style="1" bestFit="1" customWidth="1"/>
    <col min="5" max="5" width="15.42578125" style="1" customWidth="1"/>
    <col min="6" max="6" width="13.5703125" style="1" customWidth="1"/>
    <col min="7" max="7" width="17.7109375" style="1" customWidth="1"/>
    <col min="8" max="8" width="18.8554687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0"/>
      <c r="B2" s="61" t="s">
        <v>0</v>
      </c>
      <c r="C2" s="61"/>
      <c r="D2" s="61"/>
      <c r="E2" s="61"/>
      <c r="F2" s="61"/>
      <c r="G2" s="61"/>
      <c r="H2" s="61"/>
      <c r="I2" s="61"/>
      <c r="J2" s="61"/>
      <c r="K2" s="61"/>
      <c r="L2" s="61"/>
      <c r="M2" s="61"/>
      <c r="N2" s="62" t="s">
        <v>1</v>
      </c>
      <c r="O2" s="62"/>
    </row>
    <row r="3" spans="1:15" ht="15.75" customHeight="1" x14ac:dyDescent="0.25">
      <c r="A3" s="60"/>
      <c r="B3" s="61" t="s">
        <v>2</v>
      </c>
      <c r="C3" s="61"/>
      <c r="D3" s="61"/>
      <c r="E3" s="61"/>
      <c r="F3" s="61"/>
      <c r="G3" s="61"/>
      <c r="H3" s="61"/>
      <c r="I3" s="61"/>
      <c r="J3" s="61"/>
      <c r="K3" s="61"/>
      <c r="L3" s="61"/>
      <c r="M3" s="61"/>
      <c r="N3" s="62" t="s">
        <v>48</v>
      </c>
      <c r="O3" s="62"/>
    </row>
    <row r="4" spans="1:15" ht="16.5" customHeight="1" x14ac:dyDescent="0.25">
      <c r="A4" s="60"/>
      <c r="B4" s="61" t="s">
        <v>3</v>
      </c>
      <c r="C4" s="61"/>
      <c r="D4" s="61"/>
      <c r="E4" s="61"/>
      <c r="F4" s="61"/>
      <c r="G4" s="61"/>
      <c r="H4" s="61"/>
      <c r="I4" s="61"/>
      <c r="J4" s="61"/>
      <c r="K4" s="61"/>
      <c r="L4" s="61"/>
      <c r="M4" s="61"/>
      <c r="N4" s="62" t="s">
        <v>49</v>
      </c>
      <c r="O4" s="62"/>
    </row>
    <row r="5" spans="1:15" ht="15" customHeight="1" x14ac:dyDescent="0.25">
      <c r="A5" s="60"/>
      <c r="B5" s="61"/>
      <c r="C5" s="61"/>
      <c r="D5" s="61"/>
      <c r="E5" s="61"/>
      <c r="F5" s="61"/>
      <c r="G5" s="61"/>
      <c r="H5" s="61"/>
      <c r="I5" s="61"/>
      <c r="J5" s="61"/>
      <c r="K5" s="61"/>
      <c r="L5" s="61"/>
      <c r="M5" s="61"/>
      <c r="N5" s="62" t="s">
        <v>46</v>
      </c>
      <c r="O5" s="62"/>
    </row>
    <row r="7" spans="1:15" x14ac:dyDescent="0.25">
      <c r="A7" s="4" t="s">
        <v>4</v>
      </c>
    </row>
    <row r="8" spans="1:15" ht="9.9499999999999993" customHeight="1" x14ac:dyDescent="0.25">
      <c r="A8" s="5"/>
    </row>
    <row r="9" spans="1:15" ht="30" customHeight="1" x14ac:dyDescent="0.25">
      <c r="A9" s="82" t="s">
        <v>5</v>
      </c>
      <c r="B9" s="83"/>
      <c r="D9" s="67" t="s">
        <v>6</v>
      </c>
      <c r="E9" s="68"/>
      <c r="F9" s="69">
        <v>0</v>
      </c>
      <c r="G9" s="70"/>
      <c r="H9" s="70"/>
      <c r="I9" s="71"/>
      <c r="K9" s="67" t="s">
        <v>7</v>
      </c>
      <c r="L9" s="68"/>
      <c r="M9" s="65"/>
      <c r="N9" s="66"/>
    </row>
    <row r="10" spans="1:15" ht="8.25" customHeight="1" x14ac:dyDescent="0.25">
      <c r="A10" s="84"/>
      <c r="B10" s="85"/>
      <c r="C10" s="6"/>
      <c r="E10" s="7"/>
      <c r="F10" s="7"/>
      <c r="M10" s="7"/>
      <c r="N10" s="1"/>
    </row>
    <row r="11" spans="1:15" ht="30" customHeight="1" x14ac:dyDescent="0.25">
      <c r="A11" s="86"/>
      <c r="B11" s="87"/>
      <c r="D11" s="67" t="s">
        <v>8</v>
      </c>
      <c r="E11" s="68"/>
      <c r="F11" s="69"/>
      <c r="G11" s="70"/>
      <c r="H11" s="70"/>
      <c r="I11" s="71"/>
      <c r="K11" s="67" t="s">
        <v>9</v>
      </c>
      <c r="L11" s="68"/>
      <c r="M11" s="63"/>
      <c r="N11" s="64"/>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8" customFormat="1" ht="152.25" customHeight="1" x14ac:dyDescent="0.2">
      <c r="A14" s="43">
        <v>1</v>
      </c>
      <c r="B14" s="37" t="s">
        <v>52</v>
      </c>
      <c r="C14" s="44"/>
      <c r="D14" s="102">
        <v>1</v>
      </c>
      <c r="E14" s="45" t="s">
        <v>50</v>
      </c>
      <c r="F14" s="46">
        <v>0</v>
      </c>
      <c r="G14" s="47">
        <v>0</v>
      </c>
      <c r="H14" s="48">
        <f>+ROUND(F14*G14,0)</f>
        <v>0</v>
      </c>
      <c r="I14" s="47">
        <v>0</v>
      </c>
      <c r="J14" s="48">
        <f t="shared" ref="J14:J31" si="0">ROUND(F14*I14,0)</f>
        <v>0</v>
      </c>
      <c r="K14" s="48">
        <f t="shared" ref="K14:K31" si="1">ROUND(F14+H14+J14,0)</f>
        <v>0</v>
      </c>
      <c r="L14" s="48">
        <f t="shared" ref="L14:L31" si="2">ROUND(F14*D14,0)</f>
        <v>0</v>
      </c>
      <c r="M14" s="39">
        <f t="shared" ref="M14:M31" si="3">ROUND(L14*G14,0)</f>
        <v>0</v>
      </c>
      <c r="N14" s="39">
        <f t="shared" ref="N14:N31" si="4">ROUND(L14*I14,0)</f>
        <v>0</v>
      </c>
      <c r="O14" s="42">
        <f t="shared" ref="O14:O31" si="5">ROUND(L14+N14+M14,0)</f>
        <v>0</v>
      </c>
    </row>
    <row r="15" spans="1:15" s="8" customFormat="1" ht="130.5" customHeight="1" x14ac:dyDescent="0.2">
      <c r="A15" s="43">
        <v>2</v>
      </c>
      <c r="B15" s="37" t="s">
        <v>53</v>
      </c>
      <c r="C15" s="41"/>
      <c r="D15" s="102">
        <v>1</v>
      </c>
      <c r="E15" s="45" t="s">
        <v>50</v>
      </c>
      <c r="F15" s="46">
        <v>0</v>
      </c>
      <c r="G15" s="47">
        <v>0</v>
      </c>
      <c r="H15" s="48">
        <f t="shared" ref="H15:H31" si="6">+ROUND(F15*G15,0)</f>
        <v>0</v>
      </c>
      <c r="I15" s="47">
        <v>0</v>
      </c>
      <c r="J15" s="48">
        <f t="shared" si="0"/>
        <v>0</v>
      </c>
      <c r="K15" s="48">
        <f t="shared" si="1"/>
        <v>0</v>
      </c>
      <c r="L15" s="48">
        <f t="shared" si="2"/>
        <v>0</v>
      </c>
      <c r="M15" s="48">
        <f t="shared" si="3"/>
        <v>0</v>
      </c>
      <c r="N15" s="48">
        <f t="shared" si="4"/>
        <v>0</v>
      </c>
      <c r="O15" s="50">
        <f t="shared" si="5"/>
        <v>0</v>
      </c>
    </row>
    <row r="16" spans="1:15" s="8" customFormat="1" ht="256.5" customHeight="1" x14ac:dyDescent="0.2">
      <c r="A16" s="43">
        <v>3</v>
      </c>
      <c r="B16" s="37" t="s">
        <v>54</v>
      </c>
      <c r="C16" s="44"/>
      <c r="D16" s="102">
        <v>1</v>
      </c>
      <c r="E16" s="53" t="s">
        <v>50</v>
      </c>
      <c r="F16" s="46">
        <v>0</v>
      </c>
      <c r="G16" s="47">
        <v>0</v>
      </c>
      <c r="H16" s="39">
        <f t="shared" si="6"/>
        <v>0</v>
      </c>
      <c r="I16" s="38">
        <v>0</v>
      </c>
      <c r="J16" s="39">
        <f t="shared" si="0"/>
        <v>0</v>
      </c>
      <c r="K16" s="39">
        <f t="shared" si="1"/>
        <v>0</v>
      </c>
      <c r="L16" s="48">
        <f t="shared" si="2"/>
        <v>0</v>
      </c>
      <c r="M16" s="39">
        <f t="shared" si="3"/>
        <v>0</v>
      </c>
      <c r="N16" s="39">
        <f t="shared" si="4"/>
        <v>0</v>
      </c>
      <c r="O16" s="52">
        <f t="shared" si="5"/>
        <v>0</v>
      </c>
    </row>
    <row r="17" spans="1:15" s="8" customFormat="1" ht="180" customHeight="1" x14ac:dyDescent="0.2">
      <c r="A17" s="43">
        <v>4</v>
      </c>
      <c r="B17" s="37" t="s">
        <v>55</v>
      </c>
      <c r="C17" s="41"/>
      <c r="D17" s="102">
        <v>1</v>
      </c>
      <c r="E17" s="53" t="s">
        <v>50</v>
      </c>
      <c r="F17" s="40">
        <v>0</v>
      </c>
      <c r="G17" s="47">
        <v>0</v>
      </c>
      <c r="H17" s="39">
        <f t="shared" si="6"/>
        <v>0</v>
      </c>
      <c r="I17" s="38">
        <v>0</v>
      </c>
      <c r="J17" s="39">
        <f t="shared" si="0"/>
        <v>0</v>
      </c>
      <c r="K17" s="39">
        <f t="shared" si="1"/>
        <v>0</v>
      </c>
      <c r="L17" s="48">
        <f t="shared" si="2"/>
        <v>0</v>
      </c>
      <c r="M17" s="39">
        <f t="shared" si="3"/>
        <v>0</v>
      </c>
      <c r="N17" s="39">
        <f t="shared" si="4"/>
        <v>0</v>
      </c>
      <c r="O17" s="52">
        <f t="shared" si="5"/>
        <v>0</v>
      </c>
    </row>
    <row r="18" spans="1:15" s="8" customFormat="1" ht="179.25" customHeight="1" x14ac:dyDescent="0.2">
      <c r="A18" s="43">
        <v>5</v>
      </c>
      <c r="B18" s="37" t="s">
        <v>56</v>
      </c>
      <c r="C18" s="41"/>
      <c r="D18" s="102">
        <v>1</v>
      </c>
      <c r="E18" s="53" t="s">
        <v>50</v>
      </c>
      <c r="F18" s="40">
        <v>0</v>
      </c>
      <c r="G18" s="47">
        <v>0</v>
      </c>
      <c r="H18" s="39">
        <f t="shared" si="6"/>
        <v>0</v>
      </c>
      <c r="I18" s="38">
        <v>0</v>
      </c>
      <c r="J18" s="39">
        <f t="shared" si="0"/>
        <v>0</v>
      </c>
      <c r="K18" s="39">
        <f t="shared" si="1"/>
        <v>0</v>
      </c>
      <c r="L18" s="39">
        <f t="shared" si="2"/>
        <v>0</v>
      </c>
      <c r="M18" s="39">
        <f t="shared" si="3"/>
        <v>0</v>
      </c>
      <c r="N18" s="39">
        <f t="shared" si="4"/>
        <v>0</v>
      </c>
      <c r="O18" s="52">
        <f t="shared" si="5"/>
        <v>0</v>
      </c>
    </row>
    <row r="19" spans="1:15" s="8" customFormat="1" ht="293.25" customHeight="1" x14ac:dyDescent="0.2">
      <c r="A19" s="43">
        <v>6</v>
      </c>
      <c r="B19" s="37" t="s">
        <v>57</v>
      </c>
      <c r="C19" s="41"/>
      <c r="D19" s="102">
        <v>1</v>
      </c>
      <c r="E19" s="53" t="s">
        <v>50</v>
      </c>
      <c r="F19" s="40">
        <v>0</v>
      </c>
      <c r="G19" s="47">
        <v>0</v>
      </c>
      <c r="H19" s="39">
        <f t="shared" si="6"/>
        <v>0</v>
      </c>
      <c r="I19" s="38">
        <v>0</v>
      </c>
      <c r="J19" s="39">
        <f t="shared" si="0"/>
        <v>0</v>
      </c>
      <c r="K19" s="39">
        <f t="shared" si="1"/>
        <v>0</v>
      </c>
      <c r="L19" s="39">
        <f t="shared" si="2"/>
        <v>0</v>
      </c>
      <c r="M19" s="39">
        <f t="shared" si="3"/>
        <v>0</v>
      </c>
      <c r="N19" s="39">
        <f t="shared" si="4"/>
        <v>0</v>
      </c>
      <c r="O19" s="52">
        <f t="shared" si="5"/>
        <v>0</v>
      </c>
    </row>
    <row r="20" spans="1:15" s="8" customFormat="1" ht="381.75" customHeight="1" x14ac:dyDescent="0.2">
      <c r="A20" s="43">
        <v>7</v>
      </c>
      <c r="B20" s="37" t="s">
        <v>58</v>
      </c>
      <c r="C20" s="41"/>
      <c r="D20" s="102">
        <v>5</v>
      </c>
      <c r="E20" s="53" t="s">
        <v>50</v>
      </c>
      <c r="F20" s="40">
        <v>0</v>
      </c>
      <c r="G20" s="47">
        <v>0</v>
      </c>
      <c r="H20" s="39">
        <f t="shared" si="6"/>
        <v>0</v>
      </c>
      <c r="I20" s="38">
        <v>0</v>
      </c>
      <c r="J20" s="39">
        <f t="shared" si="0"/>
        <v>0</v>
      </c>
      <c r="K20" s="39">
        <f t="shared" si="1"/>
        <v>0</v>
      </c>
      <c r="L20" s="39">
        <f t="shared" si="2"/>
        <v>0</v>
      </c>
      <c r="M20" s="39">
        <f t="shared" si="3"/>
        <v>0</v>
      </c>
      <c r="N20" s="39">
        <f t="shared" si="4"/>
        <v>0</v>
      </c>
      <c r="O20" s="52">
        <f t="shared" si="5"/>
        <v>0</v>
      </c>
    </row>
    <row r="21" spans="1:15" s="8" customFormat="1" ht="166.5" customHeight="1" x14ac:dyDescent="0.2">
      <c r="A21" s="43">
        <v>8</v>
      </c>
      <c r="B21" s="37" t="s">
        <v>59</v>
      </c>
      <c r="C21" s="41"/>
      <c r="D21" s="102">
        <v>1</v>
      </c>
      <c r="E21" s="53" t="s">
        <v>50</v>
      </c>
      <c r="F21" s="40">
        <v>0</v>
      </c>
      <c r="G21" s="47">
        <v>0</v>
      </c>
      <c r="H21" s="39">
        <f t="shared" si="6"/>
        <v>0</v>
      </c>
      <c r="I21" s="38">
        <v>0</v>
      </c>
      <c r="J21" s="39">
        <f t="shared" si="0"/>
        <v>0</v>
      </c>
      <c r="K21" s="39">
        <f t="shared" si="1"/>
        <v>0</v>
      </c>
      <c r="L21" s="39">
        <f t="shared" si="2"/>
        <v>0</v>
      </c>
      <c r="M21" s="39">
        <f t="shared" si="3"/>
        <v>0</v>
      </c>
      <c r="N21" s="39">
        <f t="shared" si="4"/>
        <v>0</v>
      </c>
      <c r="O21" s="52">
        <f t="shared" si="5"/>
        <v>0</v>
      </c>
    </row>
    <row r="22" spans="1:15" s="8" customFormat="1" ht="166.5" customHeight="1" x14ac:dyDescent="0.2">
      <c r="A22" s="43">
        <v>9</v>
      </c>
      <c r="B22" s="37" t="s">
        <v>60</v>
      </c>
      <c r="C22" s="41"/>
      <c r="D22" s="102">
        <v>1</v>
      </c>
      <c r="E22" s="53" t="s">
        <v>50</v>
      </c>
      <c r="F22" s="40">
        <v>0</v>
      </c>
      <c r="G22" s="47">
        <v>0</v>
      </c>
      <c r="H22" s="39">
        <f t="shared" si="6"/>
        <v>0</v>
      </c>
      <c r="I22" s="38">
        <v>0</v>
      </c>
      <c r="J22" s="39">
        <f t="shared" si="0"/>
        <v>0</v>
      </c>
      <c r="K22" s="39">
        <f t="shared" si="1"/>
        <v>0</v>
      </c>
      <c r="L22" s="39">
        <f t="shared" si="2"/>
        <v>0</v>
      </c>
      <c r="M22" s="39">
        <f t="shared" si="3"/>
        <v>0</v>
      </c>
      <c r="N22" s="39">
        <f t="shared" si="4"/>
        <v>0</v>
      </c>
      <c r="O22" s="52">
        <f t="shared" si="5"/>
        <v>0</v>
      </c>
    </row>
    <row r="23" spans="1:15" s="8" customFormat="1" ht="84.75" customHeight="1" x14ac:dyDescent="0.2">
      <c r="A23" s="43">
        <v>10</v>
      </c>
      <c r="B23" s="37" t="s">
        <v>61</v>
      </c>
      <c r="C23" s="41"/>
      <c r="D23" s="102">
        <v>1</v>
      </c>
      <c r="E23" s="53" t="s">
        <v>50</v>
      </c>
      <c r="F23" s="40">
        <v>0</v>
      </c>
      <c r="G23" s="47">
        <v>0</v>
      </c>
      <c r="H23" s="39">
        <f t="shared" si="6"/>
        <v>0</v>
      </c>
      <c r="I23" s="38">
        <v>0</v>
      </c>
      <c r="J23" s="39">
        <f t="shared" si="0"/>
        <v>0</v>
      </c>
      <c r="K23" s="39">
        <f t="shared" si="1"/>
        <v>0</v>
      </c>
      <c r="L23" s="39">
        <f t="shared" si="2"/>
        <v>0</v>
      </c>
      <c r="M23" s="39">
        <f t="shared" si="3"/>
        <v>0</v>
      </c>
      <c r="N23" s="39">
        <f t="shared" si="4"/>
        <v>0</v>
      </c>
      <c r="O23" s="52">
        <f t="shared" si="5"/>
        <v>0</v>
      </c>
    </row>
    <row r="24" spans="1:15" s="8" customFormat="1" ht="68.25" customHeight="1" x14ac:dyDescent="0.2">
      <c r="A24" s="43">
        <v>11</v>
      </c>
      <c r="B24" s="37" t="s">
        <v>62</v>
      </c>
      <c r="C24" s="41"/>
      <c r="D24" s="102">
        <v>1</v>
      </c>
      <c r="E24" s="53" t="s">
        <v>50</v>
      </c>
      <c r="F24" s="40">
        <v>0</v>
      </c>
      <c r="G24" s="47">
        <v>0</v>
      </c>
      <c r="H24" s="39">
        <f t="shared" si="6"/>
        <v>0</v>
      </c>
      <c r="I24" s="38">
        <v>0</v>
      </c>
      <c r="J24" s="39">
        <f t="shared" si="0"/>
        <v>0</v>
      </c>
      <c r="K24" s="39">
        <f t="shared" si="1"/>
        <v>0</v>
      </c>
      <c r="L24" s="39">
        <f t="shared" si="2"/>
        <v>0</v>
      </c>
      <c r="M24" s="39">
        <f t="shared" si="3"/>
        <v>0</v>
      </c>
      <c r="N24" s="39">
        <f t="shared" si="4"/>
        <v>0</v>
      </c>
      <c r="O24" s="52">
        <f t="shared" si="5"/>
        <v>0</v>
      </c>
    </row>
    <row r="25" spans="1:15" s="8" customFormat="1" ht="174" customHeight="1" x14ac:dyDescent="0.2">
      <c r="A25" s="43">
        <v>12</v>
      </c>
      <c r="B25" s="37" t="s">
        <v>63</v>
      </c>
      <c r="C25" s="41"/>
      <c r="D25" s="102">
        <v>1</v>
      </c>
      <c r="E25" s="53" t="s">
        <v>50</v>
      </c>
      <c r="F25" s="40">
        <v>0</v>
      </c>
      <c r="G25" s="47">
        <v>0</v>
      </c>
      <c r="H25" s="39">
        <f t="shared" si="6"/>
        <v>0</v>
      </c>
      <c r="I25" s="38">
        <v>0</v>
      </c>
      <c r="J25" s="39">
        <f t="shared" si="0"/>
        <v>0</v>
      </c>
      <c r="K25" s="39">
        <f t="shared" si="1"/>
        <v>0</v>
      </c>
      <c r="L25" s="39">
        <f t="shared" si="2"/>
        <v>0</v>
      </c>
      <c r="M25" s="39">
        <f t="shared" si="3"/>
        <v>0</v>
      </c>
      <c r="N25" s="39">
        <f t="shared" si="4"/>
        <v>0</v>
      </c>
      <c r="O25" s="52">
        <f t="shared" si="5"/>
        <v>0</v>
      </c>
    </row>
    <row r="26" spans="1:15" s="8" customFormat="1" ht="72" customHeight="1" x14ac:dyDescent="0.2">
      <c r="A26" s="43">
        <v>13</v>
      </c>
      <c r="B26" s="37" t="s">
        <v>64</v>
      </c>
      <c r="C26" s="41"/>
      <c r="D26" s="102">
        <v>1</v>
      </c>
      <c r="E26" s="53" t="s">
        <v>50</v>
      </c>
      <c r="F26" s="40">
        <v>0</v>
      </c>
      <c r="G26" s="47">
        <v>0</v>
      </c>
      <c r="H26" s="39">
        <f t="shared" si="6"/>
        <v>0</v>
      </c>
      <c r="I26" s="38">
        <v>0</v>
      </c>
      <c r="J26" s="39">
        <f t="shared" si="0"/>
        <v>0</v>
      </c>
      <c r="K26" s="39">
        <f t="shared" si="1"/>
        <v>0</v>
      </c>
      <c r="L26" s="39">
        <f t="shared" si="2"/>
        <v>0</v>
      </c>
      <c r="M26" s="39">
        <f t="shared" si="3"/>
        <v>0</v>
      </c>
      <c r="N26" s="39">
        <f t="shared" si="4"/>
        <v>0</v>
      </c>
      <c r="O26" s="52">
        <f t="shared" si="5"/>
        <v>0</v>
      </c>
    </row>
    <row r="27" spans="1:15" s="8" customFormat="1" ht="136.5" customHeight="1" x14ac:dyDescent="0.2">
      <c r="A27" s="43">
        <v>14</v>
      </c>
      <c r="B27" s="37" t="s">
        <v>65</v>
      </c>
      <c r="C27" s="41"/>
      <c r="D27" s="102">
        <v>1</v>
      </c>
      <c r="E27" s="53" t="s">
        <v>50</v>
      </c>
      <c r="F27" s="40">
        <v>0</v>
      </c>
      <c r="G27" s="47">
        <v>0</v>
      </c>
      <c r="H27" s="39">
        <f t="shared" si="6"/>
        <v>0</v>
      </c>
      <c r="I27" s="38">
        <v>0</v>
      </c>
      <c r="J27" s="39">
        <f t="shared" si="0"/>
        <v>0</v>
      </c>
      <c r="K27" s="39">
        <f t="shared" si="1"/>
        <v>0</v>
      </c>
      <c r="L27" s="39">
        <f t="shared" si="2"/>
        <v>0</v>
      </c>
      <c r="M27" s="39">
        <f t="shared" si="3"/>
        <v>0</v>
      </c>
      <c r="N27" s="39">
        <f t="shared" si="4"/>
        <v>0</v>
      </c>
      <c r="O27" s="52">
        <f t="shared" si="5"/>
        <v>0</v>
      </c>
    </row>
    <row r="28" spans="1:15" s="8" customFormat="1" ht="118.5" customHeight="1" x14ac:dyDescent="0.2">
      <c r="A28" s="43">
        <v>15</v>
      </c>
      <c r="B28" s="37" t="s">
        <v>66</v>
      </c>
      <c r="C28" s="41"/>
      <c r="D28" s="102">
        <v>1</v>
      </c>
      <c r="E28" s="53" t="s">
        <v>50</v>
      </c>
      <c r="F28" s="40">
        <v>0</v>
      </c>
      <c r="G28" s="47">
        <v>0</v>
      </c>
      <c r="H28" s="39">
        <f t="shared" si="6"/>
        <v>0</v>
      </c>
      <c r="I28" s="38">
        <v>0</v>
      </c>
      <c r="J28" s="39">
        <f t="shared" si="0"/>
        <v>0</v>
      </c>
      <c r="K28" s="39">
        <f t="shared" si="1"/>
        <v>0</v>
      </c>
      <c r="L28" s="39">
        <f t="shared" si="2"/>
        <v>0</v>
      </c>
      <c r="M28" s="39">
        <f t="shared" si="3"/>
        <v>0</v>
      </c>
      <c r="N28" s="39">
        <f t="shared" si="4"/>
        <v>0</v>
      </c>
      <c r="O28" s="52">
        <f t="shared" si="5"/>
        <v>0</v>
      </c>
    </row>
    <row r="29" spans="1:15" s="8" customFormat="1" ht="213" customHeight="1" x14ac:dyDescent="0.2">
      <c r="A29" s="43">
        <v>16</v>
      </c>
      <c r="B29" s="37" t="s">
        <v>67</v>
      </c>
      <c r="C29" s="41"/>
      <c r="D29" s="102">
        <v>1</v>
      </c>
      <c r="E29" s="53" t="s">
        <v>50</v>
      </c>
      <c r="F29" s="40">
        <v>0</v>
      </c>
      <c r="G29" s="47">
        <v>0</v>
      </c>
      <c r="H29" s="39">
        <f t="shared" si="6"/>
        <v>0</v>
      </c>
      <c r="I29" s="38">
        <v>0</v>
      </c>
      <c r="J29" s="39">
        <f t="shared" si="0"/>
        <v>0</v>
      </c>
      <c r="K29" s="39">
        <f t="shared" si="1"/>
        <v>0</v>
      </c>
      <c r="L29" s="39">
        <f t="shared" si="2"/>
        <v>0</v>
      </c>
      <c r="M29" s="39">
        <f t="shared" si="3"/>
        <v>0</v>
      </c>
      <c r="N29" s="39">
        <f t="shared" si="4"/>
        <v>0</v>
      </c>
      <c r="O29" s="52">
        <f t="shared" si="5"/>
        <v>0</v>
      </c>
    </row>
    <row r="30" spans="1:15" s="8" customFormat="1" ht="202.5" customHeight="1" x14ac:dyDescent="0.2">
      <c r="A30" s="43">
        <v>17</v>
      </c>
      <c r="B30" s="37" t="s">
        <v>68</v>
      </c>
      <c r="C30" s="41"/>
      <c r="D30" s="102">
        <v>1</v>
      </c>
      <c r="E30" s="53" t="s">
        <v>50</v>
      </c>
      <c r="F30" s="40">
        <v>0</v>
      </c>
      <c r="G30" s="47">
        <v>0</v>
      </c>
      <c r="H30" s="39">
        <f t="shared" si="6"/>
        <v>0</v>
      </c>
      <c r="I30" s="38">
        <v>0</v>
      </c>
      <c r="J30" s="39">
        <f t="shared" si="0"/>
        <v>0</v>
      </c>
      <c r="K30" s="39">
        <f t="shared" si="1"/>
        <v>0</v>
      </c>
      <c r="L30" s="39">
        <f t="shared" si="2"/>
        <v>0</v>
      </c>
      <c r="M30" s="39">
        <f t="shared" si="3"/>
        <v>0</v>
      </c>
      <c r="N30" s="39">
        <f t="shared" si="4"/>
        <v>0</v>
      </c>
      <c r="O30" s="52">
        <f t="shared" si="5"/>
        <v>0</v>
      </c>
    </row>
    <row r="31" spans="1:15" s="8" customFormat="1" ht="82.5" customHeight="1" x14ac:dyDescent="0.2">
      <c r="A31" s="54">
        <v>18</v>
      </c>
      <c r="B31" s="55" t="s">
        <v>69</v>
      </c>
      <c r="C31" s="41"/>
      <c r="D31" s="102">
        <v>1</v>
      </c>
      <c r="E31" s="49" t="s">
        <v>51</v>
      </c>
      <c r="F31" s="40">
        <v>0</v>
      </c>
      <c r="G31" s="38">
        <v>0</v>
      </c>
      <c r="H31" s="39">
        <f t="shared" si="6"/>
        <v>0</v>
      </c>
      <c r="I31" s="38">
        <v>0</v>
      </c>
      <c r="J31" s="39">
        <f t="shared" si="0"/>
        <v>0</v>
      </c>
      <c r="K31" s="39">
        <f t="shared" si="1"/>
        <v>0</v>
      </c>
      <c r="L31" s="39">
        <f t="shared" si="2"/>
        <v>0</v>
      </c>
      <c r="M31" s="39">
        <f t="shared" si="3"/>
        <v>0</v>
      </c>
      <c r="N31" s="39">
        <f t="shared" si="4"/>
        <v>0</v>
      </c>
      <c r="O31" s="52">
        <f t="shared" si="5"/>
        <v>0</v>
      </c>
    </row>
    <row r="32" spans="1:15" s="8" customFormat="1" ht="42" customHeight="1" thickBot="1" x14ac:dyDescent="0.3">
      <c r="A32" s="88" t="s">
        <v>25</v>
      </c>
      <c r="B32" s="89"/>
      <c r="C32" s="89"/>
      <c r="D32" s="89"/>
      <c r="E32" s="89"/>
      <c r="F32" s="89"/>
      <c r="G32" s="89"/>
      <c r="H32" s="89"/>
      <c r="I32" s="89"/>
      <c r="J32" s="89"/>
      <c r="K32" s="89"/>
      <c r="L32" s="100" t="s">
        <v>26</v>
      </c>
      <c r="M32" s="101"/>
      <c r="N32" s="101"/>
      <c r="O32" s="51">
        <f>SUMIF(G:G,0%,L:L)+SUMIF(G:G,"",L:L)</f>
        <v>0</v>
      </c>
    </row>
    <row r="33" spans="1:17" s="8" customFormat="1" ht="39" customHeight="1" x14ac:dyDescent="0.25">
      <c r="A33" s="72" t="s">
        <v>47</v>
      </c>
      <c r="B33" s="73"/>
      <c r="C33" s="73"/>
      <c r="D33" s="73"/>
      <c r="E33" s="73"/>
      <c r="F33" s="73"/>
      <c r="G33" s="73"/>
      <c r="H33" s="73"/>
      <c r="I33" s="73"/>
      <c r="J33" s="73"/>
      <c r="K33" s="74"/>
      <c r="L33" s="94" t="s">
        <v>27</v>
      </c>
      <c r="M33" s="95"/>
      <c r="N33" s="95"/>
      <c r="O33" s="29">
        <f>SUMIF(G:G,5%,L:L)</f>
        <v>0</v>
      </c>
    </row>
    <row r="34" spans="1:17" s="8" customFormat="1" ht="30" customHeight="1" x14ac:dyDescent="0.25">
      <c r="A34" s="75"/>
      <c r="B34" s="76"/>
      <c r="C34" s="76"/>
      <c r="D34" s="76"/>
      <c r="E34" s="76"/>
      <c r="F34" s="76"/>
      <c r="G34" s="76"/>
      <c r="H34" s="76"/>
      <c r="I34" s="76"/>
      <c r="J34" s="76"/>
      <c r="K34" s="77"/>
      <c r="L34" s="94" t="s">
        <v>28</v>
      </c>
      <c r="M34" s="95"/>
      <c r="N34" s="95"/>
      <c r="O34" s="29">
        <f>SUMIF(G:G,19%,L:L)</f>
        <v>0</v>
      </c>
    </row>
    <row r="35" spans="1:17" s="8" customFormat="1" ht="30" customHeight="1" x14ac:dyDescent="0.25">
      <c r="A35" s="75"/>
      <c r="B35" s="76"/>
      <c r="C35" s="76"/>
      <c r="D35" s="76"/>
      <c r="E35" s="76"/>
      <c r="F35" s="76"/>
      <c r="G35" s="76"/>
      <c r="H35" s="76"/>
      <c r="I35" s="76"/>
      <c r="J35" s="76"/>
      <c r="K35" s="77"/>
      <c r="L35" s="96" t="s">
        <v>21</v>
      </c>
      <c r="M35" s="97"/>
      <c r="N35" s="97"/>
      <c r="O35" s="30">
        <f>SUM(O32:O34)</f>
        <v>0</v>
      </c>
    </row>
    <row r="36" spans="1:17" s="8" customFormat="1" ht="30" customHeight="1" x14ac:dyDescent="0.25">
      <c r="A36" s="75"/>
      <c r="B36" s="76"/>
      <c r="C36" s="76"/>
      <c r="D36" s="76"/>
      <c r="E36" s="76"/>
      <c r="F36" s="76"/>
      <c r="G36" s="76"/>
      <c r="H36" s="76"/>
      <c r="I36" s="76"/>
      <c r="J36" s="76"/>
      <c r="K36" s="77"/>
      <c r="L36" s="98" t="s">
        <v>29</v>
      </c>
      <c r="M36" s="99"/>
      <c r="N36" s="99"/>
      <c r="O36" s="31">
        <f>SUMIF(G:G,5%,M:M)</f>
        <v>0</v>
      </c>
    </row>
    <row r="37" spans="1:17" s="8" customFormat="1" ht="30" customHeight="1" x14ac:dyDescent="0.25">
      <c r="A37" s="75"/>
      <c r="B37" s="76"/>
      <c r="C37" s="76"/>
      <c r="D37" s="76"/>
      <c r="E37" s="76"/>
      <c r="F37" s="76"/>
      <c r="G37" s="76"/>
      <c r="H37" s="76"/>
      <c r="I37" s="76"/>
      <c r="J37" s="76"/>
      <c r="K37" s="77"/>
      <c r="L37" s="98" t="s">
        <v>30</v>
      </c>
      <c r="M37" s="99"/>
      <c r="N37" s="99"/>
      <c r="O37" s="31">
        <f>SUMIF(G:G,19%,M:M)</f>
        <v>0</v>
      </c>
    </row>
    <row r="38" spans="1:17" s="8" customFormat="1" ht="30" customHeight="1" x14ac:dyDescent="0.25">
      <c r="A38" s="75"/>
      <c r="B38" s="76"/>
      <c r="C38" s="76"/>
      <c r="D38" s="76"/>
      <c r="E38" s="76"/>
      <c r="F38" s="76"/>
      <c r="G38" s="76"/>
      <c r="H38" s="76"/>
      <c r="I38" s="76"/>
      <c r="J38" s="76"/>
      <c r="K38" s="77"/>
      <c r="L38" s="96" t="s">
        <v>31</v>
      </c>
      <c r="M38" s="97"/>
      <c r="N38" s="97"/>
      <c r="O38" s="30">
        <f>SUM(O36:O37)</f>
        <v>0</v>
      </c>
    </row>
    <row r="39" spans="1:17" s="8" customFormat="1" ht="30" customHeight="1" x14ac:dyDescent="0.25">
      <c r="A39" s="75"/>
      <c r="B39" s="76"/>
      <c r="C39" s="76"/>
      <c r="D39" s="76"/>
      <c r="E39" s="76"/>
      <c r="F39" s="76"/>
      <c r="G39" s="76"/>
      <c r="H39" s="76"/>
      <c r="I39" s="76"/>
      <c r="J39" s="76"/>
      <c r="K39" s="77"/>
      <c r="L39" s="94" t="s">
        <v>32</v>
      </c>
      <c r="M39" s="95"/>
      <c r="N39" s="95"/>
      <c r="O39" s="29">
        <f>SUMIF(I:I,8%,N:N)</f>
        <v>0</v>
      </c>
    </row>
    <row r="40" spans="1:17" s="8" customFormat="1" ht="37.5" customHeight="1" x14ac:dyDescent="0.25">
      <c r="A40" s="75"/>
      <c r="B40" s="76"/>
      <c r="C40" s="76"/>
      <c r="D40" s="76"/>
      <c r="E40" s="76"/>
      <c r="F40" s="76"/>
      <c r="G40" s="76"/>
      <c r="H40" s="76"/>
      <c r="I40" s="76"/>
      <c r="J40" s="76"/>
      <c r="K40" s="77"/>
      <c r="L40" s="92" t="s">
        <v>33</v>
      </c>
      <c r="M40" s="93"/>
      <c r="N40" s="93"/>
      <c r="O40" s="30">
        <f>SUM(O39)</f>
        <v>0</v>
      </c>
    </row>
    <row r="41" spans="1:17" s="8" customFormat="1" ht="32.25" customHeight="1" thickBot="1" x14ac:dyDescent="0.3">
      <c r="A41" s="78"/>
      <c r="B41" s="79"/>
      <c r="C41" s="79"/>
      <c r="D41" s="79"/>
      <c r="E41" s="79"/>
      <c r="F41" s="79"/>
      <c r="G41" s="79"/>
      <c r="H41" s="79"/>
      <c r="I41" s="79"/>
      <c r="J41" s="79"/>
      <c r="K41" s="80"/>
      <c r="L41" s="90" t="s">
        <v>34</v>
      </c>
      <c r="M41" s="91"/>
      <c r="N41" s="91"/>
      <c r="O41" s="32">
        <f>+O35+O38+O40</f>
        <v>0</v>
      </c>
    </row>
    <row r="43" spans="1:17" ht="50.1" customHeight="1" thickBot="1" x14ac:dyDescent="0.3">
      <c r="B43" s="81"/>
      <c r="C43" s="81"/>
    </row>
    <row r="44" spans="1:17" x14ac:dyDescent="0.25">
      <c r="B44" s="59" t="s">
        <v>35</v>
      </c>
      <c r="C44" s="59"/>
    </row>
    <row r="45" spans="1:17" ht="15" customHeight="1" x14ac:dyDescent="0.25">
      <c r="M45" s="34"/>
      <c r="N45" s="35"/>
      <c r="O45" s="36"/>
    </row>
    <row r="46" spans="1:17" ht="15.75" customHeight="1" x14ac:dyDescent="0.25">
      <c r="M46" s="34"/>
      <c r="N46" s="35"/>
      <c r="O46" s="36"/>
    </row>
    <row r="47" spans="1:17" ht="15" customHeight="1" x14ac:dyDescent="0.25">
      <c r="A47" s="9" t="s">
        <v>36</v>
      </c>
      <c r="M47" s="34"/>
      <c r="N47" s="35"/>
      <c r="O47" s="36"/>
    </row>
    <row r="48" spans="1:17" x14ac:dyDescent="0.25">
      <c r="A48" s="58" t="s">
        <v>37</v>
      </c>
      <c r="B48" s="58"/>
      <c r="C48" s="58"/>
      <c r="D48" s="58"/>
      <c r="E48" s="58"/>
      <c r="F48" s="58"/>
      <c r="G48" s="58"/>
      <c r="H48" s="58"/>
      <c r="I48" s="58"/>
      <c r="J48" s="58"/>
      <c r="K48" s="58"/>
      <c r="L48" s="58"/>
      <c r="M48" s="58"/>
      <c r="N48" s="58"/>
      <c r="O48" s="58"/>
      <c r="P48" s="1"/>
      <c r="Q48" s="1"/>
    </row>
    <row r="49" spans="1:17" ht="15" customHeight="1" x14ac:dyDescent="0.25">
      <c r="A49" s="57" t="s">
        <v>38</v>
      </c>
      <c r="B49" s="57"/>
      <c r="C49" s="57"/>
      <c r="D49" s="57"/>
      <c r="E49" s="57"/>
      <c r="F49" s="57"/>
      <c r="G49" s="57"/>
      <c r="H49" s="57"/>
      <c r="I49" s="57"/>
      <c r="J49" s="57"/>
      <c r="K49" s="57"/>
      <c r="L49" s="57"/>
      <c r="M49" s="57"/>
      <c r="N49" s="57"/>
      <c r="O49" s="57"/>
      <c r="P49" s="33"/>
      <c r="Q49" s="33"/>
    </row>
    <row r="50" spans="1:17" x14ac:dyDescent="0.25">
      <c r="A50" s="56" t="s">
        <v>39</v>
      </c>
      <c r="B50" s="56"/>
      <c r="C50" s="56"/>
      <c r="D50" s="56"/>
      <c r="E50" s="56"/>
      <c r="F50" s="56"/>
      <c r="G50" s="56"/>
      <c r="H50" s="56"/>
      <c r="I50" s="56"/>
      <c r="J50" s="56"/>
      <c r="K50" s="56"/>
      <c r="L50" s="56"/>
      <c r="M50" s="56"/>
      <c r="N50" s="56"/>
      <c r="O50" s="56"/>
      <c r="P50" s="4"/>
      <c r="Q50" s="4"/>
    </row>
    <row r="51" spans="1:17" x14ac:dyDescent="0.25">
      <c r="A51" s="56" t="s">
        <v>40</v>
      </c>
      <c r="B51" s="56"/>
      <c r="C51" s="56"/>
      <c r="D51" s="56"/>
      <c r="E51" s="56"/>
      <c r="F51" s="56"/>
      <c r="G51" s="56"/>
      <c r="H51" s="56"/>
      <c r="I51" s="56"/>
      <c r="J51" s="56"/>
      <c r="K51" s="56"/>
      <c r="L51" s="56"/>
      <c r="M51" s="56"/>
      <c r="N51" s="56"/>
      <c r="O51" s="56"/>
      <c r="P51" s="4"/>
      <c r="Q51" s="4"/>
    </row>
    <row r="52" spans="1:17" x14ac:dyDescent="0.25">
      <c r="K52" s="1"/>
      <c r="L52" s="1"/>
      <c r="M52" s="1"/>
      <c r="N52" s="1"/>
    </row>
    <row r="94" spans="11:15" s="1" customFormat="1" x14ac:dyDescent="0.25">
      <c r="K94" s="3"/>
      <c r="L94" s="3"/>
      <c r="M94" s="3"/>
      <c r="N94" s="3"/>
      <c r="O94" s="3"/>
    </row>
    <row r="95" spans="11:15" s="1" customFormat="1" x14ac:dyDescent="0.25">
      <c r="K95" s="3"/>
      <c r="L95" s="3"/>
      <c r="M95" s="3"/>
      <c r="N95" s="3"/>
      <c r="O95" s="3"/>
    </row>
    <row r="96" spans="11:15" s="1" customFormat="1" x14ac:dyDescent="0.25">
      <c r="K96" s="3"/>
      <c r="L96" s="3"/>
      <c r="M96" s="3"/>
      <c r="N96" s="3"/>
      <c r="O96" s="3"/>
    </row>
    <row r="97" spans="11:15" s="1" customFormat="1" x14ac:dyDescent="0.25">
      <c r="K97" s="3"/>
      <c r="L97" s="3"/>
      <c r="M97" s="3"/>
      <c r="N97" s="3"/>
      <c r="O97" s="3"/>
    </row>
  </sheetData>
  <sheetProtection algorithmName="SHA-512" hashValue="/DFzXZU8N5jpJlYqQ6D2GYITtz4+w+EDnPenoRd3HfK5yeN1m9dWVZxbOooy+eIRq85+QZOr2AzVYMYMt5GSqA==" saltValue="H2dCvaPhXlc1XYLbMkCSjA==" spinCount="100000" sheet="1" selectLockedCells="1"/>
  <mergeCells count="35">
    <mergeCell ref="L36:N36"/>
    <mergeCell ref="L35:N35"/>
    <mergeCell ref="L34:N34"/>
    <mergeCell ref="L33:N33"/>
    <mergeCell ref="L32:N32"/>
    <mergeCell ref="L41:N41"/>
    <mergeCell ref="L40:N40"/>
    <mergeCell ref="L39:N39"/>
    <mergeCell ref="L38:N38"/>
    <mergeCell ref="L37:N37"/>
    <mergeCell ref="A33:K41"/>
    <mergeCell ref="F9:I9"/>
    <mergeCell ref="B43:C43"/>
    <mergeCell ref="A9:B11"/>
    <mergeCell ref="D9:E9"/>
    <mergeCell ref="D11:E11"/>
    <mergeCell ref="A32:K32"/>
    <mergeCell ref="M11:N11"/>
    <mergeCell ref="M9:N9"/>
    <mergeCell ref="K9:L9"/>
    <mergeCell ref="K11:L11"/>
    <mergeCell ref="F11:I11"/>
    <mergeCell ref="A2:A5"/>
    <mergeCell ref="B2:M2"/>
    <mergeCell ref="N2:O2"/>
    <mergeCell ref="B3:M3"/>
    <mergeCell ref="N3:O3"/>
    <mergeCell ref="B4:M5"/>
    <mergeCell ref="N4:O4"/>
    <mergeCell ref="N5:O5"/>
    <mergeCell ref="A51:O51"/>
    <mergeCell ref="A50:O50"/>
    <mergeCell ref="A49:O49"/>
    <mergeCell ref="A48:O48"/>
    <mergeCell ref="B44:C4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31"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G14:G31</xm:sqref>
        </x14:dataValidation>
        <x14:dataValidation type="list" allowBlank="1" showInputMessage="1" showErrorMessage="1" xr:uid="{00000000-0002-0000-0000-000008000000}">
          <x14:formula1>
            <xm:f>Cálculos!$F$7:$F$8</xm:f>
          </x14:formula1>
          <xm:sqref>I14:I31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dcterms:created xsi:type="dcterms:W3CDTF">2017-04-28T13:22:52Z</dcterms:created>
  <dcterms:modified xsi:type="dcterms:W3CDTF">2024-05-28T16:34:14Z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