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32/4.1 DOCUMENTOS PUBLICADOS/"/>
    </mc:Choice>
  </mc:AlternateContent>
  <xr:revisionPtr revIDLastSave="129" documentId="13_ncr:1_{A3203639-816A-4F00-A849-4E2EC2053B16}" xr6:coauthVersionLast="47" xr6:coauthVersionMax="47" xr10:uidLastSave="{ACC75599-DD62-44AC-93EE-8B5842F6E4EA}"/>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K16" i="7" s="1"/>
  <c r="J16" i="7"/>
  <c r="L16" i="7"/>
  <c r="M16" i="7"/>
  <c r="N16" i="7"/>
  <c r="H17" i="7"/>
  <c r="J17" i="7"/>
  <c r="L17" i="7"/>
  <c r="M17" i="7" s="1"/>
  <c r="H18" i="7"/>
  <c r="J18" i="7"/>
  <c r="K18" i="7"/>
  <c r="L18" i="7"/>
  <c r="M18" i="7" s="1"/>
  <c r="H19" i="7"/>
  <c r="K19" i="7" s="1"/>
  <c r="J19" i="7"/>
  <c r="L19" i="7"/>
  <c r="N19" i="7" s="1"/>
  <c r="M19" i="7"/>
  <c r="H20" i="7"/>
  <c r="J20" i="7"/>
  <c r="L20" i="7"/>
  <c r="N20" i="7" s="1"/>
  <c r="H21" i="7"/>
  <c r="J21" i="7"/>
  <c r="K21" i="7"/>
  <c r="L21" i="7"/>
  <c r="N21" i="7" s="1"/>
  <c r="M21" i="7"/>
  <c r="H22" i="7"/>
  <c r="J22" i="7"/>
  <c r="L22" i="7"/>
  <c r="M22" i="7" s="1"/>
  <c r="H23" i="7"/>
  <c r="J23" i="7"/>
  <c r="L23" i="7"/>
  <c r="M23" i="7" s="1"/>
  <c r="H24" i="7"/>
  <c r="J24" i="7"/>
  <c r="L24" i="7"/>
  <c r="M24" i="7" s="1"/>
  <c r="N24" i="7"/>
  <c r="H25" i="7"/>
  <c r="J25" i="7"/>
  <c r="L25" i="7"/>
  <c r="M25" i="7" s="1"/>
  <c r="H26" i="7"/>
  <c r="J26" i="7"/>
  <c r="L26" i="7"/>
  <c r="M26" i="7" s="1"/>
  <c r="H27" i="7"/>
  <c r="K27" i="7" s="1"/>
  <c r="J27" i="7"/>
  <c r="L27" i="7"/>
  <c r="M27" i="7" s="1"/>
  <c r="H28" i="7"/>
  <c r="J28" i="7"/>
  <c r="L28" i="7"/>
  <c r="N28" i="7" s="1"/>
  <c r="M28" i="7"/>
  <c r="H29" i="7"/>
  <c r="J29" i="7"/>
  <c r="L29" i="7"/>
  <c r="M29" i="7" s="1"/>
  <c r="H30" i="7"/>
  <c r="J30" i="7"/>
  <c r="L30" i="7"/>
  <c r="M30" i="7" s="1"/>
  <c r="H31" i="7"/>
  <c r="J31" i="7"/>
  <c r="L31" i="7"/>
  <c r="M31" i="7"/>
  <c r="N31" i="7"/>
  <c r="O36" i="7"/>
  <c r="O33" i="7"/>
  <c r="L14" i="7"/>
  <c r="M14" i="7" s="1"/>
  <c r="J14" i="7"/>
  <c r="H14" i="7"/>
  <c r="K30" i="7" l="1"/>
  <c r="K15" i="7"/>
  <c r="K25" i="7"/>
  <c r="N30" i="7"/>
  <c r="O30" i="7" s="1"/>
  <c r="O21" i="7"/>
  <c r="O37" i="7"/>
  <c r="O38" i="7" s="1"/>
  <c r="K28" i="7"/>
  <c r="K24" i="7"/>
  <c r="M20" i="7"/>
  <c r="O20" i="7" s="1"/>
  <c r="K23" i="7"/>
  <c r="K17" i="7"/>
  <c r="K20" i="7"/>
  <c r="K29" i="7"/>
  <c r="K22" i="7"/>
  <c r="O16" i="7"/>
  <c r="K26" i="7"/>
  <c r="O31" i="7"/>
  <c r="O28" i="7"/>
  <c r="K31" i="7"/>
  <c r="N26" i="7"/>
  <c r="O26" i="7" s="1"/>
  <c r="O19" i="7"/>
  <c r="O24" i="7"/>
  <c r="N29" i="7"/>
  <c r="O29" i="7" s="1"/>
  <c r="N17" i="7"/>
  <c r="O17" i="7" s="1"/>
  <c r="N22" i="7"/>
  <c r="O22" i="7" s="1"/>
  <c r="N27" i="7"/>
  <c r="O27" i="7" s="1"/>
  <c r="N15" i="7"/>
  <c r="O15" i="7" s="1"/>
  <c r="N25" i="7"/>
  <c r="O25" i="7" s="1"/>
  <c r="N18" i="7"/>
  <c r="O18" i="7" s="1"/>
  <c r="N23" i="7"/>
  <c r="O23" i="7" s="1"/>
  <c r="O34" i="7"/>
  <c r="O32" i="7"/>
  <c r="O35" i="7" s="1"/>
  <c r="K14" i="7"/>
  <c r="O39" i="7"/>
  <c r="O40" i="7" s="1"/>
  <c r="N14" i="7"/>
  <c r="O14" i="7" s="1"/>
  <c r="O41" i="7" l="1"/>
</calcChain>
</file>

<file path=xl/sharedStrings.xml><?xml version="1.0" encoding="utf-8"?>
<sst xmlns="http://schemas.openxmlformats.org/spreadsheetml/2006/main" count="88" uniqueCount="69">
  <si>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</si>
  <si>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</si>
  <si>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</si>
  <si>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</si>
  <si>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</si>
  <si>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</si>
  <si>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</si>
  <si>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</si>
  <si>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</si>
  <si>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</si>
  <si>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</si>
  <si>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</si>
  <si>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</si>
  <si>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</si>
  <si>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</si>
  <si>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</si>
  <si>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</si>
  <si>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</si>
  <si>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</si>
  <si>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</si>
  <si>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</si>
  <si>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</si>
  <si>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</si>
  <si>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</si>
  <si>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</si>
  <si>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</si>
  <si>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</si>
  <si>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</si>
  <si>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</si>
  <si>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</si>
  <si>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</si>
  <si>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</si>
  <si>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</si>
  <si>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</si>
  <si>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</si>
  <si>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</si>
  <si>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</si>
  <si>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</si>
  <si>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</si>
  <si>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</si>
  <si>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</si>
  <si>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</si>
  <si>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</si>
  <si>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</si>
  <si>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</si>
  <si>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</si>
  <si>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</si>
  <si>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</si>
  <si>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</si>
  <si>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</si>
  <si>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</si>
  <si>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Rodillos entrenamiento sin quitar la llanta ciclismo marca reconocida, material de base en aluminio, material de rodillo en PVC, diámetro del rodillo entre 100 y 110 mm, superficie máx. ocupada (largo x ancho): entre 1350 x 470 mm y 1400 x 500, altura: entre 135 mm y 140 mm, dimensiones plegado (largo x ancho x alto): entre 800 × 470 × 135 mm y 820 x 500 x 150, peso: entre 7.7 kg y 8 kg.</t>
  </si>
  <si>
    <t>Valla de salto coordinación y agilidad graduable 3 medidas GSP- 1375 marca reconocida, fabricado con materiales de alta calidad sólido y ligero tubo PVC resistente al impacto. Es plegable y se puede regular la altura para un mejor rendimiento. Material: PVC, graduable 3 alturas, color: verde y naranja, medidas ajustables: aproximadamente entre 15 cm, 23 cm, 30 cm, 37 cm de alto, medida de ancho: entre 45 cm a 50 cm.</t>
  </si>
  <si>
    <t>PLATILLO ENTRENAMIENTO MARCA RECONOCIDA. Cono tipo platillo para marcación de terreno (mucho más resistente que los platillos genéricos - Ideales para trabajo pesado) Material: siliconado Superficie: Lisa, diámetro de 19,5 a 20 cm.</t>
  </si>
  <si>
    <t>Balón de fútbol #3: Marca reconocida, construcción cosida a mano reforzada en cuatro capas en material textil, resistencia al impacto (durabilidad), rebote controlado, único balón experto en grama artificial, peso de 400 a 440 g, circunferencia de 62 a 64 cm, rebote de 50 a 75 cm, peso de 300 a 340 g, cicunferencia de 62 a 64 cm</t>
  </si>
  <si>
    <t>Balón de fútbol #4: Marca reconocida, cosido a mano reforzada con cuatro capas en material textil, alta suavidad al toque, confort - sin temor a cabecear, total esfericidad, peso de 350 a 430 g, circunferencia de 63,5 a 66 cm, rebote de 115 a 155 cm.</t>
  </si>
  <si>
    <t>Balón de fútbol #5: Marca reconocida, cosido a mano reforzado con cuatro capas de material textil, alta suavidad al toque confort - sin temor a cabecear, total esfericidad, peso de 410 a 450 g circunferencia de 68 a 70 cm,rebote de 125 a 155 cm.</t>
  </si>
  <si>
    <t>Foam Roller de Espuma Grabado: Grabado profundo entre 5” x 13” y 6” x 14”, Material: EVA (Etilvinilacetato) de alta intensidad., Medidas: Largo entre 32.3 cm y 33 cm, Diámetro entre 14 cm y 15 cm y peso entre 832 gr y 835 gr.</t>
  </si>
  <si>
    <t>Cojín Inestable o de Balanceo: Marca reconocida material: Látex de alta resistencia medidas, diámetro entre 31.5 cm y 32 cm</t>
  </si>
  <si>
    <t>Caja de bolas punto rojo x16: Marca reconocida, tarro por 3 unidades, perfecta para la pequeña cancha roja según la Federación Internacional de Tenis de campo (11m x 5 - 6 m).</t>
  </si>
  <si>
    <t>Caja de bolas punto naranja x24: Marca reconocida, tarro por 3 unidades, perfecta para la cancha media naranja según la Federación Internacional de Tenis de campo (18m x 5,6- 8,23m).</t>
  </si>
  <si>
    <t>Caja de bolas punto verde x24: Marca reconocida, tarro por 3 unidades.</t>
  </si>
  <si>
    <t>Caja de bolas PRO x 24 tarros: Marca reconocida, cada tarro por 3 unidades, perfecta para competencia.</t>
  </si>
  <si>
    <t>Kit de 6 Aros de Agilidad Hexagonales: Marca reconocida material en PVC de alta resistencia, medidas de cada anillo de largo entre 55 cm y 58 cm y ancho entre 50 cm y 53 cm.</t>
  </si>
  <si>
    <t>Aro plano: Marca reconocida en material: pvc, diametro: 50 cm.</t>
  </si>
  <si>
    <t>Lazo para Salto: Marca reconocida en material: Cuerda en PVC y Mango en PVC, Dimensiones: Largo entre 280 cm y 300 cm. Grosor entre 5mm y 7 mm</t>
  </si>
  <si>
    <t>Paracaídas de natación: Marca reconocida medidas entre 23 x 23 cm y 25 x 25 cm con correa para agarrar alrededor de la cintura.</t>
  </si>
  <si>
    <t>Tabla de natación: Marca reconocida en vinil acetato Etileno (Eva), Ancho x Largo entre 29 cm x 44 cm y 30 cm x 45 cm, y espesor entre 2.5 cm y 3 cm.</t>
  </si>
  <si>
    <t>Pullbuoy: Marca reconocida de ancho x largo entre 7 cm x 23 cm y 8 cm x 24 cm y espesor entre 12.5 cm y 13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</si>
</sst>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0" borderId="22" xfId="0" applyFont="1" applyBorder="1" applyAlignment="1" applyProtection="1">
      <alignment horizontal="center" vertical="center"/>
      <protection hidden="1"/>
    </xf>
    <xf numFmtId="0" fontId="2"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3"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showGridLines="0" tabSelected="1" topLeftCell="A15" zoomScale="70" zoomScaleNormal="70" zoomScaleSheetLayoutView="70" zoomScalePageLayoutView="55" workbookViewId="0">
      <selection activeCell="I18" sqref="I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24.5" customHeight="1" x14ac:dyDescent="0.25">
      <c r="A14" s="40">
        <v>1</v>
      </c>
      <c r="B14" s="41" t="s">
        <v>51</v>
      </c>
      <c r="C14" s="42"/>
      <c r="D14" s="49">
        <v>4</v>
      </c>
      <c r="E14" s="49" t="s">
        <v>50</v>
      </c>
      <c r="F14" s="43"/>
      <c r="G14" s="44"/>
      <c r="H14" s="45">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19.25" customHeight="1" x14ac:dyDescent="0.25">
      <c r="A15" s="47">
        <v>2</v>
      </c>
      <c r="B15" s="46" t="s">
        <v>52</v>
      </c>
      <c r="C15" s="42"/>
      <c r="D15" s="49">
        <v>20</v>
      </c>
      <c r="E15" s="49" t="s">
        <v>50</v>
      </c>
      <c r="F15" s="43"/>
      <c r="G15" s="44"/>
      <c r="H15" s="45">
        <f t="shared" ref="H15:H31" si="6">+ROUND(F15*G15,0)</f>
        <v>0</v>
      </c>
      <c r="I15" s="44"/>
      <c r="J15" s="1">
        <f t="shared" ref="J15:J31" si="7">ROUND(F15*I15,0)</f>
        <v>0</v>
      </c>
      <c r="K15" s="1">
        <f t="shared" ref="K15:K31" si="8">ROUND(F15+H15+J15,0)</f>
        <v>0</v>
      </c>
      <c r="L15" s="1">
        <f t="shared" ref="L15:L31" si="9">ROUND(F15*D15,0)</f>
        <v>0</v>
      </c>
      <c r="M15" s="1">
        <f t="shared" ref="M15:M31" si="10">ROUND(L15*G15,0)</f>
        <v>0</v>
      </c>
      <c r="N15" s="1">
        <f t="shared" ref="N15:N31" si="11">ROUND(L15*I15,0)</f>
        <v>0</v>
      </c>
      <c r="O15" s="39">
        <f t="shared" ref="O15:O31" si="12">ROUND(L15+N15+M15,0)</f>
        <v>0</v>
      </c>
    </row>
    <row r="16" spans="1:15" s="9" customFormat="1" ht="104.25" customHeight="1" x14ac:dyDescent="0.25">
      <c r="A16" s="47">
        <v>3</v>
      </c>
      <c r="B16" s="46" t="s">
        <v>53</v>
      </c>
      <c r="C16" s="42"/>
      <c r="D16" s="49">
        <v>100</v>
      </c>
      <c r="E16" s="49" t="s">
        <v>50</v>
      </c>
      <c r="F16" s="43"/>
      <c r="G16" s="44"/>
      <c r="H16" s="45">
        <f t="shared" si="6"/>
        <v>0</v>
      </c>
      <c r="I16" s="44"/>
      <c r="J16" s="1">
        <f t="shared" si="7"/>
        <v>0</v>
      </c>
      <c r="K16" s="1">
        <f t="shared" si="8"/>
        <v>0</v>
      </c>
      <c r="L16" s="1">
        <f t="shared" si="9"/>
        <v>0</v>
      </c>
      <c r="M16" s="1">
        <f t="shared" si="10"/>
        <v>0</v>
      </c>
      <c r="N16" s="1">
        <f t="shared" si="11"/>
        <v>0</v>
      </c>
      <c r="O16" s="39">
        <f t="shared" si="12"/>
        <v>0</v>
      </c>
    </row>
    <row r="17" spans="1:15" s="9" customFormat="1" ht="176.25" customHeight="1" x14ac:dyDescent="0.25">
      <c r="A17" s="47">
        <v>4</v>
      </c>
      <c r="B17" s="46" t="s">
        <v>54</v>
      </c>
      <c r="C17" s="42"/>
      <c r="D17" s="49">
        <v>4</v>
      </c>
      <c r="E17" s="49" t="s">
        <v>50</v>
      </c>
      <c r="F17" s="43"/>
      <c r="G17" s="44"/>
      <c r="H17" s="45">
        <f t="shared" si="6"/>
        <v>0</v>
      </c>
      <c r="I17" s="44"/>
      <c r="J17" s="1">
        <f t="shared" si="7"/>
        <v>0</v>
      </c>
      <c r="K17" s="1">
        <f t="shared" si="8"/>
        <v>0</v>
      </c>
      <c r="L17" s="1">
        <f t="shared" si="9"/>
        <v>0</v>
      </c>
      <c r="M17" s="1">
        <f t="shared" si="10"/>
        <v>0</v>
      </c>
      <c r="N17" s="1">
        <f t="shared" si="11"/>
        <v>0</v>
      </c>
      <c r="O17" s="39">
        <f t="shared" si="12"/>
        <v>0</v>
      </c>
    </row>
    <row r="18" spans="1:15" s="9" customFormat="1" ht="134.25" customHeight="1" x14ac:dyDescent="0.25">
      <c r="A18" s="40">
        <v>5</v>
      </c>
      <c r="B18" s="46" t="s">
        <v>55</v>
      </c>
      <c r="C18" s="42"/>
      <c r="D18" s="49">
        <v>6</v>
      </c>
      <c r="E18" s="49" t="s">
        <v>50</v>
      </c>
      <c r="F18" s="43"/>
      <c r="G18" s="44"/>
      <c r="H18" s="45">
        <f t="shared" si="6"/>
        <v>0</v>
      </c>
      <c r="I18" s="44"/>
      <c r="J18" s="1">
        <f t="shared" si="7"/>
        <v>0</v>
      </c>
      <c r="K18" s="1">
        <f t="shared" si="8"/>
        <v>0</v>
      </c>
      <c r="L18" s="1">
        <f t="shared" si="9"/>
        <v>0</v>
      </c>
      <c r="M18" s="1">
        <f t="shared" si="10"/>
        <v>0</v>
      </c>
      <c r="N18" s="1">
        <f t="shared" si="11"/>
        <v>0</v>
      </c>
      <c r="O18" s="39">
        <f t="shared" si="12"/>
        <v>0</v>
      </c>
    </row>
    <row r="19" spans="1:15" s="9" customFormat="1" ht="134.25" customHeight="1" x14ac:dyDescent="0.25">
      <c r="A19" s="47">
        <v>6</v>
      </c>
      <c r="B19" s="46" t="s">
        <v>56</v>
      </c>
      <c r="C19" s="42"/>
      <c r="D19" s="49">
        <v>10</v>
      </c>
      <c r="E19" s="49" t="s">
        <v>50</v>
      </c>
      <c r="F19" s="43"/>
      <c r="G19" s="44"/>
      <c r="H19" s="45">
        <f t="shared" si="6"/>
        <v>0</v>
      </c>
      <c r="I19" s="44"/>
      <c r="J19" s="1">
        <f t="shared" si="7"/>
        <v>0</v>
      </c>
      <c r="K19" s="1">
        <f t="shared" si="8"/>
        <v>0</v>
      </c>
      <c r="L19" s="1">
        <f t="shared" si="9"/>
        <v>0</v>
      </c>
      <c r="M19" s="1">
        <f t="shared" si="10"/>
        <v>0</v>
      </c>
      <c r="N19" s="1">
        <f t="shared" si="11"/>
        <v>0</v>
      </c>
      <c r="O19" s="39">
        <f t="shared" si="12"/>
        <v>0</v>
      </c>
    </row>
    <row r="20" spans="1:15" s="9" customFormat="1" ht="134.25" customHeight="1" x14ac:dyDescent="0.25">
      <c r="A20" s="47">
        <v>7</v>
      </c>
      <c r="B20" s="46" t="s">
        <v>57</v>
      </c>
      <c r="C20" s="42"/>
      <c r="D20" s="49">
        <v>10</v>
      </c>
      <c r="E20" s="49" t="s">
        <v>50</v>
      </c>
      <c r="F20" s="43"/>
      <c r="G20" s="44"/>
      <c r="H20" s="45">
        <f t="shared" si="6"/>
        <v>0</v>
      </c>
      <c r="I20" s="44"/>
      <c r="J20" s="1">
        <f t="shared" si="7"/>
        <v>0</v>
      </c>
      <c r="K20" s="1">
        <f t="shared" si="8"/>
        <v>0</v>
      </c>
      <c r="L20" s="1">
        <f t="shared" si="9"/>
        <v>0</v>
      </c>
      <c r="M20" s="1">
        <f t="shared" si="10"/>
        <v>0</v>
      </c>
      <c r="N20" s="1">
        <f t="shared" si="11"/>
        <v>0</v>
      </c>
      <c r="O20" s="39">
        <f t="shared" si="12"/>
        <v>0</v>
      </c>
    </row>
    <row r="21" spans="1:15" s="9" customFormat="1" ht="123.75" customHeight="1" x14ac:dyDescent="0.25">
      <c r="A21" s="47">
        <v>8</v>
      </c>
      <c r="B21" s="46" t="s">
        <v>58</v>
      </c>
      <c r="C21" s="42"/>
      <c r="D21" s="49">
        <v>10</v>
      </c>
      <c r="E21" s="49" t="s">
        <v>50</v>
      </c>
      <c r="F21" s="43"/>
      <c r="G21" s="44"/>
      <c r="H21" s="45">
        <f t="shared" si="6"/>
        <v>0</v>
      </c>
      <c r="I21" s="44"/>
      <c r="J21" s="1">
        <f t="shared" si="7"/>
        <v>0</v>
      </c>
      <c r="K21" s="1">
        <f t="shared" si="8"/>
        <v>0</v>
      </c>
      <c r="L21" s="1">
        <f t="shared" si="9"/>
        <v>0</v>
      </c>
      <c r="M21" s="1">
        <f t="shared" si="10"/>
        <v>0</v>
      </c>
      <c r="N21" s="1">
        <f t="shared" si="11"/>
        <v>0</v>
      </c>
      <c r="O21" s="39">
        <f t="shared" si="12"/>
        <v>0</v>
      </c>
    </row>
    <row r="22" spans="1:15" s="9" customFormat="1" ht="123.75" customHeight="1" x14ac:dyDescent="0.25">
      <c r="A22" s="40">
        <v>9</v>
      </c>
      <c r="B22" s="48" t="s">
        <v>59</v>
      </c>
      <c r="C22" s="42"/>
      <c r="D22" s="49">
        <v>1</v>
      </c>
      <c r="E22" s="49" t="s">
        <v>50</v>
      </c>
      <c r="F22" s="43"/>
      <c r="G22" s="44"/>
      <c r="H22" s="45">
        <f t="shared" si="6"/>
        <v>0</v>
      </c>
      <c r="I22" s="44"/>
      <c r="J22" s="1">
        <f t="shared" si="7"/>
        <v>0</v>
      </c>
      <c r="K22" s="1">
        <f t="shared" si="8"/>
        <v>0</v>
      </c>
      <c r="L22" s="1">
        <f t="shared" si="9"/>
        <v>0</v>
      </c>
      <c r="M22" s="1">
        <f t="shared" si="10"/>
        <v>0</v>
      </c>
      <c r="N22" s="1">
        <f t="shared" si="11"/>
        <v>0</v>
      </c>
      <c r="O22" s="39">
        <f t="shared" si="12"/>
        <v>0</v>
      </c>
    </row>
    <row r="23" spans="1:15" s="9" customFormat="1" ht="123.75" customHeight="1" x14ac:dyDescent="0.25">
      <c r="A23" s="47">
        <v>10</v>
      </c>
      <c r="B23" s="48" t="s">
        <v>60</v>
      </c>
      <c r="C23" s="42"/>
      <c r="D23" s="49">
        <v>1</v>
      </c>
      <c r="E23" s="49" t="s">
        <v>50</v>
      </c>
      <c r="F23" s="43"/>
      <c r="G23" s="44"/>
      <c r="H23" s="45">
        <f t="shared" si="6"/>
        <v>0</v>
      </c>
      <c r="I23" s="44"/>
      <c r="J23" s="1">
        <f t="shared" si="7"/>
        <v>0</v>
      </c>
      <c r="K23" s="1">
        <f t="shared" si="8"/>
        <v>0</v>
      </c>
      <c r="L23" s="1">
        <f t="shared" si="9"/>
        <v>0</v>
      </c>
      <c r="M23" s="1">
        <f t="shared" si="10"/>
        <v>0</v>
      </c>
      <c r="N23" s="1">
        <f t="shared" si="11"/>
        <v>0</v>
      </c>
      <c r="O23" s="39">
        <f t="shared" si="12"/>
        <v>0</v>
      </c>
    </row>
    <row r="24" spans="1:15" s="9" customFormat="1" ht="123.75" customHeight="1" x14ac:dyDescent="0.25">
      <c r="A24" s="47">
        <v>11</v>
      </c>
      <c r="B24" s="48" t="s">
        <v>61</v>
      </c>
      <c r="C24" s="42"/>
      <c r="D24" s="49">
        <v>1</v>
      </c>
      <c r="E24" s="49" t="s">
        <v>50</v>
      </c>
      <c r="F24" s="43"/>
      <c r="G24" s="44"/>
      <c r="H24" s="45">
        <f t="shared" si="6"/>
        <v>0</v>
      </c>
      <c r="I24" s="44"/>
      <c r="J24" s="1">
        <f t="shared" si="7"/>
        <v>0</v>
      </c>
      <c r="K24" s="1">
        <f t="shared" si="8"/>
        <v>0</v>
      </c>
      <c r="L24" s="1">
        <f t="shared" si="9"/>
        <v>0</v>
      </c>
      <c r="M24" s="1">
        <f t="shared" si="10"/>
        <v>0</v>
      </c>
      <c r="N24" s="1">
        <f t="shared" si="11"/>
        <v>0</v>
      </c>
      <c r="O24" s="39">
        <f t="shared" si="12"/>
        <v>0</v>
      </c>
    </row>
    <row r="25" spans="1:15" s="9" customFormat="1" ht="123.75" customHeight="1" x14ac:dyDescent="0.25">
      <c r="A25" s="47">
        <v>12</v>
      </c>
      <c r="B25" s="48" t="s">
        <v>62</v>
      </c>
      <c r="C25" s="42"/>
      <c r="D25" s="49">
        <v>1</v>
      </c>
      <c r="E25" s="49" t="s">
        <v>50</v>
      </c>
      <c r="F25" s="43"/>
      <c r="G25" s="44"/>
      <c r="H25" s="45">
        <f t="shared" si="6"/>
        <v>0</v>
      </c>
      <c r="I25" s="44"/>
      <c r="J25" s="1">
        <f t="shared" si="7"/>
        <v>0</v>
      </c>
      <c r="K25" s="1">
        <f t="shared" si="8"/>
        <v>0</v>
      </c>
      <c r="L25" s="1">
        <f t="shared" si="9"/>
        <v>0</v>
      </c>
      <c r="M25" s="1">
        <f t="shared" si="10"/>
        <v>0</v>
      </c>
      <c r="N25" s="1">
        <f t="shared" si="11"/>
        <v>0</v>
      </c>
      <c r="O25" s="39">
        <f t="shared" si="12"/>
        <v>0</v>
      </c>
    </row>
    <row r="26" spans="1:15" s="9" customFormat="1" ht="123.75" customHeight="1" x14ac:dyDescent="0.25">
      <c r="A26" s="40">
        <v>13</v>
      </c>
      <c r="B26" s="48" t="s">
        <v>63</v>
      </c>
      <c r="C26" s="42"/>
      <c r="D26" s="49">
        <v>10</v>
      </c>
      <c r="E26" s="49" t="s">
        <v>50</v>
      </c>
      <c r="F26" s="43"/>
      <c r="G26" s="44"/>
      <c r="H26" s="45">
        <f t="shared" si="6"/>
        <v>0</v>
      </c>
      <c r="I26" s="44"/>
      <c r="J26" s="1">
        <f t="shared" si="7"/>
        <v>0</v>
      </c>
      <c r="K26" s="1">
        <f t="shared" si="8"/>
        <v>0</v>
      </c>
      <c r="L26" s="1">
        <f t="shared" si="9"/>
        <v>0</v>
      </c>
      <c r="M26" s="1">
        <f t="shared" si="10"/>
        <v>0</v>
      </c>
      <c r="N26" s="1">
        <f t="shared" si="11"/>
        <v>0</v>
      </c>
      <c r="O26" s="39">
        <f t="shared" si="12"/>
        <v>0</v>
      </c>
    </row>
    <row r="27" spans="1:15" s="9" customFormat="1" ht="123.75" customHeight="1" x14ac:dyDescent="0.25">
      <c r="A27" s="47">
        <v>14</v>
      </c>
      <c r="B27" s="48" t="s">
        <v>64</v>
      </c>
      <c r="C27" s="42"/>
      <c r="D27" s="49">
        <v>40</v>
      </c>
      <c r="E27" s="49" t="s">
        <v>50</v>
      </c>
      <c r="F27" s="43"/>
      <c r="G27" s="44"/>
      <c r="H27" s="45">
        <f t="shared" si="6"/>
        <v>0</v>
      </c>
      <c r="I27" s="44"/>
      <c r="J27" s="1">
        <f t="shared" si="7"/>
        <v>0</v>
      </c>
      <c r="K27" s="1">
        <f t="shared" si="8"/>
        <v>0</v>
      </c>
      <c r="L27" s="1">
        <f t="shared" si="9"/>
        <v>0</v>
      </c>
      <c r="M27" s="1">
        <f t="shared" si="10"/>
        <v>0</v>
      </c>
      <c r="N27" s="1">
        <f t="shared" si="11"/>
        <v>0</v>
      </c>
      <c r="O27" s="39">
        <f t="shared" si="12"/>
        <v>0</v>
      </c>
    </row>
    <row r="28" spans="1:15" s="9" customFormat="1" ht="123.75" customHeight="1" x14ac:dyDescent="0.25">
      <c r="A28" s="47">
        <v>15</v>
      </c>
      <c r="B28" s="48" t="s">
        <v>65</v>
      </c>
      <c r="C28" s="42"/>
      <c r="D28" s="49">
        <v>30</v>
      </c>
      <c r="E28" s="49" t="s">
        <v>50</v>
      </c>
      <c r="F28" s="43"/>
      <c r="G28" s="44"/>
      <c r="H28" s="45">
        <f t="shared" si="6"/>
        <v>0</v>
      </c>
      <c r="I28" s="44"/>
      <c r="J28" s="1">
        <f t="shared" si="7"/>
        <v>0</v>
      </c>
      <c r="K28" s="1">
        <f t="shared" si="8"/>
        <v>0</v>
      </c>
      <c r="L28" s="1">
        <f t="shared" si="9"/>
        <v>0</v>
      </c>
      <c r="M28" s="1">
        <f t="shared" si="10"/>
        <v>0</v>
      </c>
      <c r="N28" s="1">
        <f t="shared" si="11"/>
        <v>0</v>
      </c>
      <c r="O28" s="39">
        <f t="shared" si="12"/>
        <v>0</v>
      </c>
    </row>
    <row r="29" spans="1:15" s="9" customFormat="1" ht="123.75" customHeight="1" x14ac:dyDescent="0.25">
      <c r="A29" s="40">
        <v>16</v>
      </c>
      <c r="B29" s="48" t="s">
        <v>66</v>
      </c>
      <c r="C29" s="42"/>
      <c r="D29" s="49">
        <v>8</v>
      </c>
      <c r="E29" s="49" t="s">
        <v>50</v>
      </c>
      <c r="F29" s="43"/>
      <c r="G29" s="44"/>
      <c r="H29" s="45">
        <f t="shared" si="6"/>
        <v>0</v>
      </c>
      <c r="I29" s="44"/>
      <c r="J29" s="1">
        <f t="shared" si="7"/>
        <v>0</v>
      </c>
      <c r="K29" s="1">
        <f t="shared" si="8"/>
        <v>0</v>
      </c>
      <c r="L29" s="1">
        <f t="shared" si="9"/>
        <v>0</v>
      </c>
      <c r="M29" s="1">
        <f t="shared" si="10"/>
        <v>0</v>
      </c>
      <c r="N29" s="1">
        <f t="shared" si="11"/>
        <v>0</v>
      </c>
      <c r="O29" s="39">
        <f t="shared" si="12"/>
        <v>0</v>
      </c>
    </row>
    <row r="30" spans="1:15" s="9" customFormat="1" ht="123.75" customHeight="1" x14ac:dyDescent="0.25">
      <c r="A30" s="47">
        <v>17</v>
      </c>
      <c r="B30" s="48" t="s">
        <v>67</v>
      </c>
      <c r="C30" s="42"/>
      <c r="D30" s="49">
        <v>10</v>
      </c>
      <c r="E30" s="49" t="s">
        <v>50</v>
      </c>
      <c r="F30" s="43"/>
      <c r="G30" s="44"/>
      <c r="H30" s="45">
        <f t="shared" si="6"/>
        <v>0</v>
      </c>
      <c r="I30" s="44"/>
      <c r="J30" s="1">
        <f t="shared" si="7"/>
        <v>0</v>
      </c>
      <c r="K30" s="1">
        <f t="shared" si="8"/>
        <v>0</v>
      </c>
      <c r="L30" s="1">
        <f t="shared" si="9"/>
        <v>0</v>
      </c>
      <c r="M30" s="1">
        <f t="shared" si="10"/>
        <v>0</v>
      </c>
      <c r="N30" s="1">
        <f t="shared" si="11"/>
        <v>0</v>
      </c>
      <c r="O30" s="39">
        <f t="shared" si="12"/>
        <v>0</v>
      </c>
    </row>
    <row r="31" spans="1:15" s="9" customFormat="1" ht="104.25" customHeight="1" x14ac:dyDescent="0.25">
      <c r="A31" s="47">
        <v>18</v>
      </c>
      <c r="B31" s="48" t="s">
        <v>68</v>
      </c>
      <c r="C31" s="42"/>
      <c r="D31" s="49">
        <v>10</v>
      </c>
      <c r="E31" s="49" t="s">
        <v>50</v>
      </c>
      <c r="F31" s="43"/>
      <c r="G31" s="44"/>
      <c r="H31" s="45">
        <f t="shared" si="6"/>
        <v>0</v>
      </c>
      <c r="I31" s="44"/>
      <c r="J31" s="1">
        <f t="shared" si="7"/>
        <v>0</v>
      </c>
      <c r="K31" s="1">
        <f t="shared" si="8"/>
        <v>0</v>
      </c>
      <c r="L31" s="1">
        <f t="shared" si="9"/>
        <v>0</v>
      </c>
      <c r="M31" s="1">
        <f t="shared" si="10"/>
        <v>0</v>
      </c>
      <c r="N31" s="1">
        <f t="shared" si="11"/>
        <v>0</v>
      </c>
      <c r="O31" s="39">
        <f t="shared" si="12"/>
        <v>0</v>
      </c>
    </row>
    <row r="32" spans="1:15" s="9" customFormat="1" ht="42" customHeight="1" x14ac:dyDescent="0.25">
      <c r="A32" s="80" t="s">
        <v>25</v>
      </c>
      <c r="B32" s="80"/>
      <c r="C32" s="80"/>
      <c r="D32" s="80"/>
      <c r="E32" s="80"/>
      <c r="F32" s="80"/>
      <c r="G32" s="80"/>
      <c r="H32" s="80"/>
      <c r="I32" s="80"/>
      <c r="J32" s="81"/>
      <c r="K32" s="81"/>
      <c r="L32" s="56" t="s">
        <v>26</v>
      </c>
      <c r="M32" s="57"/>
      <c r="N32" s="57"/>
      <c r="O32" s="38">
        <f>SUMIF(G:G,0%,L:L)+SUMIF(G:G,"",L:L)</f>
        <v>0</v>
      </c>
    </row>
    <row r="33" spans="1:17" s="9" customFormat="1" ht="39" customHeight="1" x14ac:dyDescent="0.25">
      <c r="A33" s="62" t="s">
        <v>47</v>
      </c>
      <c r="B33" s="63"/>
      <c r="C33" s="63"/>
      <c r="D33" s="63"/>
      <c r="E33" s="63"/>
      <c r="F33" s="63"/>
      <c r="G33" s="63"/>
      <c r="H33" s="63"/>
      <c r="I33" s="63"/>
      <c r="J33" s="63"/>
      <c r="K33" s="64"/>
      <c r="L33" s="54" t="s">
        <v>27</v>
      </c>
      <c r="M33" s="55"/>
      <c r="N33" s="55"/>
      <c r="O33" s="30">
        <f>SUMIF(G:G,5%,L:L)</f>
        <v>0</v>
      </c>
    </row>
    <row r="34" spans="1:17" s="9" customFormat="1" ht="30" customHeight="1" x14ac:dyDescent="0.25">
      <c r="A34" s="62"/>
      <c r="B34" s="63"/>
      <c r="C34" s="63"/>
      <c r="D34" s="63"/>
      <c r="E34" s="63"/>
      <c r="F34" s="63"/>
      <c r="G34" s="63"/>
      <c r="H34" s="63"/>
      <c r="I34" s="63"/>
      <c r="J34" s="63"/>
      <c r="K34" s="64"/>
      <c r="L34" s="54" t="s">
        <v>28</v>
      </c>
      <c r="M34" s="55"/>
      <c r="N34" s="55"/>
      <c r="O34" s="30">
        <f>SUMIF(G:G,19%,L:L)</f>
        <v>0</v>
      </c>
    </row>
    <row r="35" spans="1:17" s="9" customFormat="1" ht="30" customHeight="1" x14ac:dyDescent="0.25">
      <c r="A35" s="62"/>
      <c r="B35" s="63"/>
      <c r="C35" s="63"/>
      <c r="D35" s="63"/>
      <c r="E35" s="63"/>
      <c r="F35" s="63"/>
      <c r="G35" s="63"/>
      <c r="H35" s="63"/>
      <c r="I35" s="63"/>
      <c r="J35" s="63"/>
      <c r="K35" s="64"/>
      <c r="L35" s="52" t="s">
        <v>21</v>
      </c>
      <c r="M35" s="53"/>
      <c r="N35" s="53"/>
      <c r="O35" s="31">
        <f>SUM(O32:O34)</f>
        <v>0</v>
      </c>
    </row>
    <row r="36" spans="1:17" s="9" customFormat="1" ht="30" customHeight="1" x14ac:dyDescent="0.25">
      <c r="A36" s="62"/>
      <c r="B36" s="63"/>
      <c r="C36" s="63"/>
      <c r="D36" s="63"/>
      <c r="E36" s="63"/>
      <c r="F36" s="63"/>
      <c r="G36" s="63"/>
      <c r="H36" s="63"/>
      <c r="I36" s="63"/>
      <c r="J36" s="63"/>
      <c r="K36" s="64"/>
      <c r="L36" s="50" t="s">
        <v>29</v>
      </c>
      <c r="M36" s="51"/>
      <c r="N36" s="51"/>
      <c r="O36" s="32">
        <f>SUMIF(G:G,5%,M:M)</f>
        <v>0</v>
      </c>
    </row>
    <row r="37" spans="1:17" s="9" customFormat="1" ht="30" customHeight="1" x14ac:dyDescent="0.25">
      <c r="A37" s="62"/>
      <c r="B37" s="63"/>
      <c r="C37" s="63"/>
      <c r="D37" s="63"/>
      <c r="E37" s="63"/>
      <c r="F37" s="63"/>
      <c r="G37" s="63"/>
      <c r="H37" s="63"/>
      <c r="I37" s="63"/>
      <c r="J37" s="63"/>
      <c r="K37" s="64"/>
      <c r="L37" s="50" t="s">
        <v>30</v>
      </c>
      <c r="M37" s="51"/>
      <c r="N37" s="51"/>
      <c r="O37" s="32">
        <f>SUMIF(G:G,19%,M:M)</f>
        <v>0</v>
      </c>
    </row>
    <row r="38" spans="1:17" s="9" customFormat="1" ht="30" customHeight="1" x14ac:dyDescent="0.25">
      <c r="A38" s="62"/>
      <c r="B38" s="63"/>
      <c r="C38" s="63"/>
      <c r="D38" s="63"/>
      <c r="E38" s="63"/>
      <c r="F38" s="63"/>
      <c r="G38" s="63"/>
      <c r="H38" s="63"/>
      <c r="I38" s="63"/>
      <c r="J38" s="63"/>
      <c r="K38" s="64"/>
      <c r="L38" s="52" t="s">
        <v>31</v>
      </c>
      <c r="M38" s="53"/>
      <c r="N38" s="53"/>
      <c r="O38" s="31">
        <f>SUM(O36:O37)</f>
        <v>0</v>
      </c>
    </row>
    <row r="39" spans="1:17" s="9" customFormat="1" ht="30" customHeight="1" x14ac:dyDescent="0.25">
      <c r="A39" s="62"/>
      <c r="B39" s="63"/>
      <c r="C39" s="63"/>
      <c r="D39" s="63"/>
      <c r="E39" s="63"/>
      <c r="F39" s="63"/>
      <c r="G39" s="63"/>
      <c r="H39" s="63"/>
      <c r="I39" s="63"/>
      <c r="J39" s="63"/>
      <c r="K39" s="64"/>
      <c r="L39" s="54" t="s">
        <v>32</v>
      </c>
      <c r="M39" s="55"/>
      <c r="N39" s="55"/>
      <c r="O39" s="30">
        <f>SUMIF(I:I,8%,N:N)</f>
        <v>0</v>
      </c>
    </row>
    <row r="40" spans="1:17" s="9" customFormat="1" ht="37.5" customHeight="1" x14ac:dyDescent="0.25">
      <c r="A40" s="62"/>
      <c r="B40" s="63"/>
      <c r="C40" s="63"/>
      <c r="D40" s="63"/>
      <c r="E40" s="63"/>
      <c r="F40" s="63"/>
      <c r="G40" s="63"/>
      <c r="H40" s="63"/>
      <c r="I40" s="63"/>
      <c r="J40" s="63"/>
      <c r="K40" s="64"/>
      <c r="L40" s="60" t="s">
        <v>33</v>
      </c>
      <c r="M40" s="61"/>
      <c r="N40" s="61"/>
      <c r="O40" s="31">
        <f>SUM(O39)</f>
        <v>0</v>
      </c>
    </row>
    <row r="41" spans="1:17" s="9" customFormat="1" ht="32.25" customHeight="1" thickBot="1" x14ac:dyDescent="0.3">
      <c r="A41" s="65"/>
      <c r="B41" s="66"/>
      <c r="C41" s="66"/>
      <c r="D41" s="66"/>
      <c r="E41" s="66"/>
      <c r="F41" s="66"/>
      <c r="G41" s="66"/>
      <c r="H41" s="66"/>
      <c r="I41" s="66"/>
      <c r="J41" s="66"/>
      <c r="K41" s="67"/>
      <c r="L41" s="58" t="s">
        <v>34</v>
      </c>
      <c r="M41" s="59"/>
      <c r="N41" s="59"/>
      <c r="O41" s="33">
        <f>+O35+O38+O40</f>
        <v>0</v>
      </c>
    </row>
    <row r="43" spans="1:17" ht="50.1" customHeight="1" thickBot="1" x14ac:dyDescent="0.3">
      <c r="B43" s="71"/>
      <c r="C43" s="71"/>
    </row>
    <row r="44" spans="1:17" x14ac:dyDescent="0.25">
      <c r="B44" s="92" t="s">
        <v>35</v>
      </c>
      <c r="C44" s="92"/>
    </row>
    <row r="45" spans="1:17" ht="15" customHeight="1" x14ac:dyDescent="0.25">
      <c r="M45" s="35"/>
      <c r="N45" s="36"/>
      <c r="O45" s="37"/>
    </row>
    <row r="46" spans="1:17" ht="15.75" customHeight="1" x14ac:dyDescent="0.25">
      <c r="M46" s="35"/>
      <c r="N46" s="36"/>
      <c r="O46" s="37"/>
    </row>
    <row r="47" spans="1:17" ht="15" customHeight="1" x14ac:dyDescent="0.25">
      <c r="A47" s="10" t="s">
        <v>36</v>
      </c>
      <c r="M47" s="35"/>
      <c r="N47" s="36"/>
      <c r="O47" s="37"/>
    </row>
    <row r="48" spans="1:17" x14ac:dyDescent="0.25">
      <c r="A48" s="91" t="s">
        <v>37</v>
      </c>
      <c r="B48" s="91"/>
      <c r="C48" s="91"/>
      <c r="D48" s="91"/>
      <c r="E48" s="91"/>
      <c r="F48" s="91"/>
      <c r="G48" s="91"/>
      <c r="H48" s="91"/>
      <c r="I48" s="91"/>
      <c r="J48" s="91"/>
      <c r="K48" s="91"/>
      <c r="L48" s="91"/>
      <c r="M48" s="91"/>
      <c r="N48" s="91"/>
      <c r="O48" s="91"/>
      <c r="P48" s="2"/>
      <c r="Q48" s="2"/>
    </row>
    <row r="49" spans="1:17" ht="15" customHeight="1" x14ac:dyDescent="0.25">
      <c r="A49" s="90" t="s">
        <v>38</v>
      </c>
      <c r="B49" s="90"/>
      <c r="C49" s="90"/>
      <c r="D49" s="90"/>
      <c r="E49" s="90"/>
      <c r="F49" s="90"/>
      <c r="G49" s="90"/>
      <c r="H49" s="90"/>
      <c r="I49" s="90"/>
      <c r="J49" s="90"/>
      <c r="K49" s="90"/>
      <c r="L49" s="90"/>
      <c r="M49" s="90"/>
      <c r="N49" s="90"/>
      <c r="O49" s="90"/>
      <c r="P49" s="34"/>
      <c r="Q49" s="34"/>
    </row>
    <row r="50" spans="1:17" x14ac:dyDescent="0.25">
      <c r="A50" s="89" t="s">
        <v>39</v>
      </c>
      <c r="B50" s="89"/>
      <c r="C50" s="89"/>
      <c r="D50" s="89"/>
      <c r="E50" s="89"/>
      <c r="F50" s="89"/>
      <c r="G50" s="89"/>
      <c r="H50" s="89"/>
      <c r="I50" s="89"/>
      <c r="J50" s="89"/>
      <c r="K50" s="89"/>
      <c r="L50" s="89"/>
      <c r="M50" s="89"/>
      <c r="N50" s="89"/>
      <c r="O50" s="89"/>
      <c r="P50" s="5"/>
      <c r="Q50" s="5"/>
    </row>
    <row r="51" spans="1:17" x14ac:dyDescent="0.25">
      <c r="A51" s="89" t="s">
        <v>40</v>
      </c>
      <c r="B51" s="89"/>
      <c r="C51" s="89"/>
      <c r="D51" s="89"/>
      <c r="E51" s="89"/>
      <c r="F51" s="89"/>
      <c r="G51" s="89"/>
      <c r="H51" s="89"/>
      <c r="I51" s="89"/>
      <c r="J51" s="89"/>
      <c r="K51" s="89"/>
      <c r="L51" s="89"/>
      <c r="M51" s="89"/>
      <c r="N51" s="89"/>
      <c r="O51" s="89"/>
      <c r="P51" s="5"/>
      <c r="Q51" s="5"/>
    </row>
    <row r="52" spans="1:17" x14ac:dyDescent="0.25">
      <c r="K52" s="2"/>
      <c r="L52" s="2"/>
      <c r="M52" s="2"/>
      <c r="N52" s="2"/>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sheetData>
  <sheetProtection algorithmName="SHA-512" hashValue="yGueVqhXz4xaawhShz11inR0oxbcq560tjpriwhcqFtBEpf14kwBx8iCAt+ipwY8lVlusX5M500jl2CkuKHCJQ==" saltValue="l8b8AQiVcT32O90Lok7QAg==" spinCount="100000" sheet="1" selectLockedCells="1"/>
  <mergeCells count="35">
    <mergeCell ref="A51:O51"/>
    <mergeCell ref="A50:O50"/>
    <mergeCell ref="A49:O49"/>
    <mergeCell ref="A48:O48"/>
    <mergeCell ref="B44:C44"/>
    <mergeCell ref="A2:A5"/>
    <mergeCell ref="B2:M2"/>
    <mergeCell ref="N2:O2"/>
    <mergeCell ref="B3:M3"/>
    <mergeCell ref="N3:O3"/>
    <mergeCell ref="B4:M5"/>
    <mergeCell ref="N4:O4"/>
    <mergeCell ref="N5:O5"/>
    <mergeCell ref="M11:N11"/>
    <mergeCell ref="M9:N9"/>
    <mergeCell ref="K9:L9"/>
    <mergeCell ref="K11:L11"/>
    <mergeCell ref="F11:I11"/>
    <mergeCell ref="A33:K41"/>
    <mergeCell ref="F9:I9"/>
    <mergeCell ref="B43:C43"/>
    <mergeCell ref="A9:B11"/>
    <mergeCell ref="D9:E9"/>
    <mergeCell ref="D11:E11"/>
    <mergeCell ref="A32:K32"/>
    <mergeCell ref="L41:N41"/>
    <mergeCell ref="L40:N40"/>
    <mergeCell ref="L39:N39"/>
    <mergeCell ref="L38:N38"/>
    <mergeCell ref="L37:N37"/>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G14:G31</xm:sqref>
        </x14:dataValidation>
        <x14:dataValidation type="list" allowBlank="1" showInputMessage="1" showErrorMessage="1" xr:uid="{00000000-0002-0000-0000-000008000000}">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2024-05-07T17:05:54Z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