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28/4.1 DOCUMENTOS PUBLICADOS/"/>
    </mc:Choice>
  </mc:AlternateContent>
  <xr:revisionPtr revIDLastSave="244" documentId="13_ncr:1_{A3203639-816A-4F00-A849-4E2EC2053B16}" xr6:coauthVersionLast="47" xr6:coauthVersionMax="47" xr10:uidLastSave="{47459E10-D477-4EB5-99E2-B07E0FE7009F}"/>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H16" i="7"/>
  <c r="J16" i="7"/>
  <c r="L16" i="7"/>
  <c r="N16" i="7" s="1"/>
  <c r="H17" i="7"/>
  <c r="J17" i="7"/>
  <c r="K17" i="7"/>
  <c r="L17" i="7"/>
  <c r="M17" i="7"/>
  <c r="N17" i="7"/>
  <c r="H18" i="7"/>
  <c r="J18" i="7"/>
  <c r="K18" i="7"/>
  <c r="L18" i="7"/>
  <c r="N18" i="7" s="1"/>
  <c r="M18" i="7"/>
  <c r="H19" i="7"/>
  <c r="J19" i="7"/>
  <c r="K19" i="7"/>
  <c r="L19" i="7"/>
  <c r="M19" i="7" s="1"/>
  <c r="H20" i="7"/>
  <c r="J20" i="7"/>
  <c r="L20" i="7"/>
  <c r="M20" i="7" s="1"/>
  <c r="H21" i="7"/>
  <c r="J21" i="7"/>
  <c r="L21" i="7"/>
  <c r="M21" i="7"/>
  <c r="N21" i="7"/>
  <c r="H22" i="7"/>
  <c r="J22" i="7"/>
  <c r="L22" i="7"/>
  <c r="M22" i="7" s="1"/>
  <c r="N22" i="7"/>
  <c r="H23" i="7"/>
  <c r="J23" i="7"/>
  <c r="K23" i="7"/>
  <c r="L23" i="7"/>
  <c r="M23" i="7" s="1"/>
  <c r="H24" i="7"/>
  <c r="J24" i="7"/>
  <c r="K24" i="7" s="1"/>
  <c r="L24" i="7"/>
  <c r="N24" i="7" s="1"/>
  <c r="M24" i="7"/>
  <c r="H25" i="7"/>
  <c r="J25" i="7"/>
  <c r="L25" i="7"/>
  <c r="M25" i="7" s="1"/>
  <c r="H26" i="7"/>
  <c r="K26" i="7" s="1"/>
  <c r="J26" i="7"/>
  <c r="L26" i="7"/>
  <c r="M26" i="7"/>
  <c r="N26" i="7"/>
  <c r="O26" i="7"/>
  <c r="H27" i="7"/>
  <c r="J27" i="7"/>
  <c r="K27" i="7"/>
  <c r="L27" i="7"/>
  <c r="M27" i="7" s="1"/>
  <c r="H28" i="7"/>
  <c r="J28" i="7"/>
  <c r="K28" i="7"/>
  <c r="L28" i="7"/>
  <c r="N28" i="7" s="1"/>
  <c r="M28" i="7"/>
  <c r="H29" i="7"/>
  <c r="J29" i="7"/>
  <c r="L29" i="7"/>
  <c r="M29" i="7"/>
  <c r="N29" i="7"/>
  <c r="H30" i="7"/>
  <c r="J30" i="7"/>
  <c r="L30" i="7"/>
  <c r="M30" i="7" s="1"/>
  <c r="N30" i="7"/>
  <c r="H31" i="7"/>
  <c r="K31" i="7" s="1"/>
  <c r="J31" i="7"/>
  <c r="L31" i="7"/>
  <c r="M31" i="7"/>
  <c r="N31" i="7"/>
  <c r="O31" i="7"/>
  <c r="H32" i="7"/>
  <c r="J32" i="7"/>
  <c r="L32" i="7"/>
  <c r="M32" i="7"/>
  <c r="N32" i="7"/>
  <c r="O32" i="7" s="1"/>
  <c r="H33" i="7"/>
  <c r="J33" i="7"/>
  <c r="L33" i="7"/>
  <c r="M33" i="7" s="1"/>
  <c r="H34" i="7"/>
  <c r="J34" i="7"/>
  <c r="K34" i="7"/>
  <c r="L34" i="7"/>
  <c r="M34" i="7"/>
  <c r="N34" i="7"/>
  <c r="H35" i="7"/>
  <c r="J35" i="7"/>
  <c r="L35" i="7"/>
  <c r="M35" i="7" s="1"/>
  <c r="H36" i="7"/>
  <c r="J36" i="7"/>
  <c r="L36" i="7"/>
  <c r="M36" i="7"/>
  <c r="N36" i="7"/>
  <c r="O36" i="7"/>
  <c r="H37" i="7"/>
  <c r="J37" i="7"/>
  <c r="K37" i="7"/>
  <c r="L37" i="7"/>
  <c r="N37" i="7" s="1"/>
  <c r="M37" i="7"/>
  <c r="H38" i="7"/>
  <c r="J38" i="7"/>
  <c r="K38" i="7"/>
  <c r="L38" i="7"/>
  <c r="M38" i="7"/>
  <c r="N38" i="7"/>
  <c r="O38" i="7"/>
  <c r="H39" i="7"/>
  <c r="J39" i="7"/>
  <c r="L39" i="7"/>
  <c r="M39" i="7" s="1"/>
  <c r="H40" i="7"/>
  <c r="J40" i="7"/>
  <c r="L40" i="7"/>
  <c r="M40" i="7" s="1"/>
  <c r="H41" i="7"/>
  <c r="J41" i="7"/>
  <c r="L41" i="7"/>
  <c r="M41" i="7"/>
  <c r="N41" i="7"/>
  <c r="O41" i="7"/>
  <c r="H42" i="7"/>
  <c r="J42" i="7"/>
  <c r="K42" i="7"/>
  <c r="L42" i="7"/>
  <c r="N42" i="7" s="1"/>
  <c r="H43" i="7"/>
  <c r="J43" i="7"/>
  <c r="K43" i="7"/>
  <c r="L43" i="7"/>
  <c r="M43" i="7"/>
  <c r="N43" i="7"/>
  <c r="O43" i="7" s="1"/>
  <c r="H44" i="7"/>
  <c r="J44" i="7"/>
  <c r="K44" i="7"/>
  <c r="L44" i="7"/>
  <c r="N44" i="7" s="1"/>
  <c r="M44" i="7"/>
  <c r="H45" i="7"/>
  <c r="J45" i="7"/>
  <c r="L45" i="7"/>
  <c r="M45" i="7"/>
  <c r="N45" i="7"/>
  <c r="H46" i="7"/>
  <c r="J46" i="7"/>
  <c r="L46" i="7"/>
  <c r="M46" i="7" s="1"/>
  <c r="H47" i="7"/>
  <c r="J47" i="7"/>
  <c r="L47" i="7"/>
  <c r="M47" i="7" s="1"/>
  <c r="O52" i="7"/>
  <c r="O49" i="7"/>
  <c r="L14" i="7"/>
  <c r="M14" i="7" s="1"/>
  <c r="J14" i="7"/>
  <c r="H14" i="7"/>
  <c r="K47" i="7" l="1"/>
  <c r="K15" i="7"/>
  <c r="K40" i="7"/>
  <c r="K20" i="7"/>
  <c r="K30" i="7"/>
  <c r="O30" i="7"/>
  <c r="N39" i="7"/>
  <c r="K35" i="7"/>
  <c r="O34" i="7"/>
  <c r="O29" i="7"/>
  <c r="K29" i="7"/>
  <c r="K33" i="7"/>
  <c r="K41" i="7"/>
  <c r="K16" i="7"/>
  <c r="K45" i="7"/>
  <c r="K21" i="7"/>
  <c r="O44" i="7"/>
  <c r="N40" i="7"/>
  <c r="O40" i="7" s="1"/>
  <c r="N20" i="7"/>
  <c r="K36" i="7"/>
  <c r="O39" i="7"/>
  <c r="K39" i="7"/>
  <c r="O20" i="7"/>
  <c r="K32" i="7"/>
  <c r="K46" i="7"/>
  <c r="O37" i="7"/>
  <c r="O24" i="7"/>
  <c r="K22" i="7"/>
  <c r="K25" i="7"/>
  <c r="N15" i="7"/>
  <c r="N47" i="7"/>
  <c r="O47" i="7" s="1"/>
  <c r="O22" i="7"/>
  <c r="O45" i="7"/>
  <c r="N33" i="7"/>
  <c r="O33" i="7" s="1"/>
  <c r="O21" i="7"/>
  <c r="O17" i="7"/>
  <c r="O15" i="7"/>
  <c r="N27" i="7"/>
  <c r="O27" i="7" s="1"/>
  <c r="N23" i="7"/>
  <c r="O23" i="7" s="1"/>
  <c r="N19" i="7"/>
  <c r="O19" i="7" s="1"/>
  <c r="M42" i="7"/>
  <c r="O42" i="7" s="1"/>
  <c r="N46" i="7"/>
  <c r="O46" i="7" s="1"/>
  <c r="M16" i="7"/>
  <c r="O16" i="7" s="1"/>
  <c r="N25" i="7"/>
  <c r="O25" i="7" s="1"/>
  <c r="O18" i="7"/>
  <c r="N35" i="7"/>
  <c r="O35" i="7" s="1"/>
  <c r="O28" i="7"/>
  <c r="O50" i="7"/>
  <c r="O48" i="7"/>
  <c r="K14" i="7"/>
  <c r="O55" i="7"/>
  <c r="O56" i="7" s="1"/>
  <c r="N14" i="7"/>
  <c r="O14" i="7" s="1"/>
  <c r="O51" i="7" l="1"/>
  <c r="O53" i="7"/>
  <c r="O54" i="7" s="1"/>
  <c r="O57" i="7" l="1"/>
</calcChain>
</file>

<file path=xl/sharedStrings.xml><?xml version="1.0" encoding="utf-8"?>
<sst xmlns="http://schemas.openxmlformats.org/spreadsheetml/2006/main" count="120" uniqueCount="86">
  <si>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</si>
  <si>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</si>
  <si>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</si>
  <si>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</si>
  <si>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</si>
  <si>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</si>
  <si>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</si>
  <si>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</si>
  <si>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</si>
  <si>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</si>
  <si>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</si>
  <si>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</si>
  <si>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</si>
  <si>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</si>
  <si>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</si>
  <si>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</si>
  <si>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</si>
  <si>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</si>
  <si>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</si>
  <si>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</si>
  <si>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</si>
  <si>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</si>
  <si>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</si>
  <si>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</si>
  <si>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</si>
  <si>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</si>
  <si>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</si>
  <si>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</si>
  <si>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</si>
  <si>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</si>
  <si>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</si>
  <si>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</si>
  <si>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</si>
  <si>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</si>
  <si>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</si>
  <si>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</si>
  <si>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</si>
  <si>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</si>
  <si>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</si>
  <si>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</si>
  <si>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</si>
  <si>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</si>
  <si>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</si>
  <si>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</si>
  <si>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</si>
  <si>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</si>
  <si>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</si>
  <si>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</si>
  <si>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</si>
  <si>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</si>
  <si>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</si>
  <si>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MICROSCOPIO BINOCULAR MARCA: CARL ZEIS KF-2 PLA Placa: 25153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objetivos) 5.Entrega funcional del equipo.</t>
  </si>
  <si>
    <t>MICROSCOPIO MARCA: CARL ZEISS SERIAL Placa: 27285, 27287, 27288, 27290, 27291, 27292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5. Cambio de objetivos 40x y 100x, 6.Entrega funcional del equipo.</t>
  </si>
  <si>
    <t>Microscopio binocular MARCA: ADVANCED OPTICALREF. XSP-136 A S/N 39 Placa: 60423, 60424, 60425, 60426, 60427, 60428, 60429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objetivos) 5.Entrega funcional del equipo.</t>
  </si>
  <si>
    <t>Estéreo microscopio MARCA: ADVANCED OPTICAL referencia SMT-54P S/N 46 Placa: 60430, 60431, 60432, 60433, 60434 MANTENIMIENTO PREVENTIVO Y CORRECTIVO Se requiere: PREVENTIVO 1. Inspección general del equipo. 2. Limpieza general del equipo . 3. Revisión y lubricación de componentes mecánicos. 4. Revisión y limpieza de componentes ópticos. 5. Verificación de estado de lampara 6. Verificación del estado de la cámara 7.  Entrega funcional del equipo.  CORRECTIVO:  1. Limpieza, revisión y prueba de componentes eléctricos y/o electrónicos. 2.  Ajuste de componentes mecánicos 3. Ajuste de componentes ópticos (oculares y opticos) 4. Ajuste de cámara, si aplica 5.Entrega funcional del equipo.</t>
  </si>
  <si>
    <t>MICROSCOPIO CON CÁMARA CABEZA, TRINOCULAR. MARCA MOTIC Placa: 56624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5.Entrega funcional del equipo.</t>
  </si>
  <si>
    <t>MICROSCOPIO MARCA LEICA DM500. Placa: 42720, 42721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5. Cambio de objetivos 40x y 100x, 6.Entrega funcional del equipo.</t>
  </si>
  <si>
    <t>ESTEREOMICROSCOPIO MARCA: SMZ -161 S/N 5130209 Placa: 48849 MANTENIMIENTO PREVENTIVO Y CORRECTIVO Se requiere: PREVENTIVO 1. Inspección general del equipo. 2. Limpieza general del equipo . 3. Revisión y lubricación de componentes mecánicos. 4. Revisión y limpieza de componentes ópticos. 5. Verificación de estado de lampara 6. Verificación del estado de la cámara 7.  Entrega funcional del equipo.  CORRECTIVO:  1. Limpieza, revisión y prueba de componentes eléctricos y/o electrónicos. 2.  Ajuste de componentes mecánicos 3. Ajuste de componentes ópticos (oculares y opticos) 4. Ajuste de cámara, si aplica 5.Entrega funcional del equipo.</t>
  </si>
  <si>
    <t>MICROSCOPIO LCD MARACA: Digital Pantalla LCD de 9 pulg. Placa: 66872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5.Entrega funcional del equipo.</t>
  </si>
  <si>
    <t>MICROSCOPIO TRINOCULAR MARCA OLYMPUS S/N 2G63109. INCLUYE CAMARA MARCA MOTICAM MODELO DCM510 Placa: 45012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5. Cambio de objetivo 40x, 6.Entrega funcional del equipo.</t>
  </si>
  <si>
    <t>ESTEREOMICROSCOPIO MARCA CARLS ZEISS MOD Placa: 8620, 8621, 11881 MANTENIMIENTO PREVENTIVO Y CORRECTIVO Se requiere: PREVENTIVO 1. Inspección general del equipo. 2. Limpieza general del equipo . 3. Revisión y lubricación de componentes mecánicos. 4. Revisión y limpieza de componentes ópticos. 5. Verificación de estado de lampara 6. Verificación del estado de la cámara 7.  Entrega funcional del equipo.  CORRECTIVO:  1. Limpieza, revisión y prueba de componentes eléctricos y/o electrónicos. 2.  Ajuste de componentes mecánicos 3. Ajuste de componentes ópticos (oculares y opticos), 4. Ajuste de cámara, si aplica 5. Cambio de objetico 40x, 6.Entrega funcional del equipo.</t>
  </si>
  <si>
    <t>MICROSCOPIO MARCA: LEICA 120L MOD. GALEN III No. Placa: 11898, 11899, 11901, 11903, 11906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5. Cambio de objetivo 10x, 6.Entrega funcional del equipo</t>
  </si>
  <si>
    <t>MICROSCOPIO BINOCULAR MARCA CARL ZEISS M PLACAS: 11920, 11921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5.Entrega funcional del equipo</t>
  </si>
  <si>
    <t>MICROSCOPIO MARCA: LEICA 120L MODELO GALEN III PLACAS: 11927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5.Entrega funcional del equipo</t>
  </si>
  <si>
    <t>MICROSCOPIO MARCA LEICA DM500. PLACAS: 42722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 lentes) 5.Entrega funcional del equipo.</t>
  </si>
  <si>
    <t>MICROSCOPIO BINOCULAR DE LUZ TRANSMITIDA, MARCA CARL ZEISS PLACAS: 45005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 lentes) 5.Entrega funcional del equipo.</t>
  </si>
  <si>
    <t>ESTERO MICROSCOPIO MARCA CARL ZEISS PLACAS: 45008 MANTENIMIENTO PREVENTIVO Y CORRECTIVO Se requiere: PREVENTIVO 1. Inspección general del equipo. 2. Limpieza general del equipo . 3. Revisión y lubricación de componentes mecánicos. 4. Revisión y limpieza de componentes ópticos. 5. Verificación de estado de lampara 6. Verificación del estado de la cámara 7.  Entrega funcional del equipo.  CORRECTIVO:  1. Limpieza, revisión y prueba de componentes eléctricos y/o electrónicos. 2.  Ajuste de componentes mecánicos 3. Ajuste de componentes ópticos (oculares y opticos - lentes) 4. Ajuste de cámara, si aplica 5.Entrega funcional del equipo.</t>
  </si>
  <si>
    <t>ESTEREO MICROSCOPIO BINOCULAR MARCA: MOTIC PLACAS: 56600, 56601, 56602, 56603, 56604 MANTENIMIENTO PREVENTIVO Y CORRECTIVO Se requiere: PREVENTIVO 1. Inspección general del equipo. 2. Limpieza general del equipo . 3. Revisión y lubricación de componentes mecánicos. 4. Revisión y limpieza de componentes ópticos. 5. Verificación de estado de lampara 6. Verificación del estado de la cámara 7.  Entrega funcional del equipo.  CORRECTIVO:  1. Limpieza, revisión y prueba de componentes eléctricos y/o electrónicos. 2.  Ajuste de componentes mecánicos 3. Ajuste de componentes ópticos (oculares y optico - lentes) 4. Ajuste de cámara, si aplica 5.Entrega funcional del equipo.</t>
  </si>
  <si>
    <t>MICROSCOPIO CABEZA BINOCULAR MARCA: SIEDENTOPF I PLACAS: 56618, 56619, 56620, 56621, 56622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 lentes) 5. Verificacion y cambio de objeticos 6.Entrega funcional del equipo.</t>
  </si>
  <si>
    <t>MICROSCOPIO BINOCULAR MARCA: ADVANCED OPTICAL referencia XSP-136 A S/N 61 PLACAS: 60442, 60443, 60444, 60445, 60446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 lentes) 5. verificacion y cambio de objetivos 6.Entrega funcional del equipo.</t>
  </si>
  <si>
    <t>MICROSCOPIO BINOCULAR MARCA: ADVANCED OPTICAL referencia SMT-54P S/N 66 PLACAS: 60447, 60449, 60450, 60451, 60452, 60454, 60455, 60456, 60457, 60461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 lentes) 5. verificacion y cambio de objetivos 6.Entrega funcional del equipo.</t>
  </si>
  <si>
    <t>ESTEREOMICROSCOPIO MARCA LEYCA ZOMM MODE PLACAS: 11882, 11883, 11885, 11887 MANTENIMIENTO PREVENTIVO Y CORRECTIVO Se requiere: PREVENTIVO 1. Inspección general del equipo. 2. Limpieza general del equipo . 3. Revisión y lubricación de componentes mecánicos. 4. Revisión y limpieza de componentes ópticos. 5. Verificación de estado de lampara 6. Verificación del estado de la cámara 7.  Entrega funcional del equipo.  CORRECTIVO:  1. Limpieza, revisión y prueba de componentes eléctricos y/o electrónicos. 2.  Ajuste de componentes mecánicos 3. Ajuste de componentes ópticos (oculares y opticos - lentes) 4. Ajuste de cámara, si aplica 5.Entrega funcional del equipo.</t>
  </si>
  <si>
    <t>MICROSCOPIO BINOCULAR MARCA CARL ZEISS M PLACAS: 11922, 11924, 11925, 11926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 lentes) 5.Entrega funcional del equipo.</t>
  </si>
  <si>
    <t>ESTEREOMICROSCOPIO MARCA LEICA ZOOM 2000 PLACAS: 16718 MANTENIMIENTO PREVENTIVO Y CORRECTIVO Se requiere:  PREVENTIVO 1. Inspección general del equipo. 2. Limpieza general del equipo . 3. Revisión y lubricación de componentes mecánicos. 4. Revisión y limpieza de componentes ópticos. 5. Verificación de estado de lampara 6. Verificación del estado de la cámara 7.  Entrega funcional del equipo.  CORRECTIVO:  1. Limpieza, revisión y prueba de componentes eléctricos y/o electrónicos. 2.  Ajuste de componentes mecánicos 3. Ajuste de componentes ópticos (oculares y opticos - lentes) 4. Ajuste de cámara, si aplica 5.Entrega funcional del equipo.</t>
  </si>
  <si>
    <t>MICROSCOPIO BINOCULAR MARCA:  ADVANCED OPTICAL S PLACAS: 30462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 lentes) 5.Entrega funcional del equipo.</t>
  </si>
  <si>
    <t>ESTÉREOMICROSCOPIO MARCA ADVANCED PLACAS: 60453, 60459 MANTENIMIENTO PREVENTIVO Y CORRECTIVO Se requiere: PREVENTIVO 1. Inspección general del equipo. 2. Limpieza general del equipo . 3. Revisión y lubricación de componentes mecánicos. 4. Revisión y limpieza de componentes ópticos. 5. Verificación de estado de lampara 6. Verificación del estado de la cámara 7.  Entrega funcional del equipo.  CORRECTIVO:  1. Limpieza, revisión y prueba de componentes eléctricos y/o electrónicos. 2.  Ajuste de componentes mecánicos 3. Ajuste de componentes ópticos 4. Ajuste de cámara, si aplica 5.Entrega funcional del equipo.</t>
  </si>
  <si>
    <t>MICROSCOPIO BINOCULAR MARCA:  ADVANCED OPTICAL referencia XSP-136 A S/N 3280 PLACAS: 60401 MANTENIMIENTO PREVENTIVO Y CORRECTIVO Se requiere: 1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 lentes) 5.Entrega funcional del equipo.</t>
  </si>
  <si>
    <t>MICROSCOPIO BINOCULAR MARCA:  ADVANCED OPTICAL referencia SMT-54P S/N 67 PLACAS: 60448, 60458, 60460, 60462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 lentes) 5.Entrega funcional del equipo.</t>
  </si>
  <si>
    <t>MICROSCOPIO BINOCULAR DE CONTRASTE DE FASE CALEFACCIONADO HT50, MARCA KRUSS MBL 2000, REFERENCIA 12010/2000, MALETIN ANTIGOLPES CON ACCESORIOS. PLACAS: 46060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 lentes) 5.Entrega funcional del equipo.</t>
  </si>
  <si>
    <t>MICROSCOPIO MARCA MOTICELECTRO JAC 5 S/N 131 CON CÁMARA CABEZA, TRINOCULARSIEDENTOPF ROTABLE 360º RESPECTO AL ESTATIVO, CON DISTANCIA INTERPUPILAR DE 48 A 75MM. DIVISIÓN DE LUZ 20/80 EN PUERTO ESTÁNDARDDIN/ISO OCULARES GRAN ANGULARES N-WF10X /20MM CON AJUSTE DE DIOPTRÍAS ±5.REVÓLVER QUÍNTUPLE CON BALINERAS EN ESTATIVO Y ENGRANAJES COMPLETAMENTE METÁLICOS OBJETIVOS PLAN ACROMÁTICOS CCISEF-N 4X/0.1, 10X/0.25 ,40X/0.65/R, 100X/1.25/R-ACEITE. RESOLUCIÓN DE 1080P A TRAVÉS DE SALIDA HDMI. PLACAS: 56623 MANTENIMIENTO PREVENTIVO Y CORRECTIVO Se requiere: PREVENTIVO 1. Inspección general del equipo. 2. Limpieza general del equipo . 3. Revisión y lubricación de componentes mecánicos. 4. Revisión y limpieza de componentes ópticos. 5. Verificación de estado de lampara 6. Verificación del estado de la cámara 7.  Entrega funcional del equipo.  CORRECTIVO:  1. Limpieza, revisión y prueba de componentes eléctricos y/o electrónicos. 2.  Ajuste de componentes mecánicos 3. Ajuste de componentes ópticos  (oculares y opticos - lentes)4. Ajuste de cámara, si aplica 5.Entrega funcional del equipo.</t>
  </si>
  <si>
    <t>MICROSCOPIO BINOCULAR MARCA:  ADVANCED OPTICAL referencia XSP-136 A S/N 88 PLACAS: 60363, 60364, 60365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 lentes) 5.Entrega funcional del equipo.</t>
  </si>
  <si>
    <t>Estéreo microscopios marca ADVANCED OPTICAL referencia SMT-54P S/N 93 PLACAS: 60367, 60368, 60369, 60370, 60371, 60372 MANTENIMIENTO PREVENTIVO Y CORRECTIVO Se requiere: PREVENTIVO 1. Inspección general del equipo. 2. Limpieza general del equipo . 3. Revisión y lubricación de componentes mecánicos. 4. Revisión y limpieza de componentes ópticos. 5. Verificación de estado de lampara 6. Verificación del estado de la cámara 7.  Entrega funcional del equipo.  CORRECTIVO:  1. Limpieza, revisión y prueba de componentes eléctricos y/o electrónicos. 2.  Ajuste de componentes mecánicos 3. Ajuste de componentes ópticos (oculares y opticos - lentes) 4. Ajuste de cámara, si aplica 5.Entrega funcional del equipo.</t>
  </si>
  <si>
    <t>MICROSCOPIO CON TAPA CLIMATIZADA PARA ANALISIS DE SEMEN, MARCA UNICO, INCLUYE REGULADOR DE CALEFACCION DIGITAL. PLACAS: 47381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 lentes) 5.Entrega funcional del equipo.</t>
  </si>
  <si>
    <t>MICROSCOPIO BINOCULAR STEREO, MARCA ADVANCED OPTICAL REF. XTJ_x0002_4400. PLACAS: 44858 MANTENIMIENTO PREVENTIVO Y CORRECTIVO: Se requiere: PREVENTIVO 1. Inspección general del equipo. 2. Limpieza general del equipo . 3. Revisión y lubricación de componentes mecánicos. 4. Revisión y limpieza de componentes ópticos. 5. Verificación de estado de lampara 6.  Entrega funcional del equipo.  CORRECTIVO:  1. Limpieza, revisión y prueba de componentes eléctricos y/o electrónicos. 2.  Ajuste de componentes mecánicos 3. Ajuste de componentes ópticos (oculares y opticos - lentes) 5.Entrega funcional del equipo.</t>
  </si>
  <si>
    <t>BOLSA DE RESPUESTOS PARA LOS ELEMENTOS QUE REQUIERAN CAMBIO DE PARTES, POR UN VALOR DE 10.000.000 DE PESOS M/TE IVA INCLUIDO, PARA REPUESTOS NO CONTEMPLADOS DENTRO DEL MANTENIMIENTO PREVENTIVO Y CORRECTIVO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</si>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</sst>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5"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wrapText="1"/>
      <protection hidden="1"/>
    </xf>
    <xf numFmtId="43" fontId="7" fillId="3" borderId="26" xfId="3"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2" xfId="4" applyFont="1" applyBorder="1" applyAlignment="1" applyProtection="1">
      <alignment vertical="center"/>
      <protection hidden="1"/>
    </xf>
    <xf numFmtId="43" fontId="6" fillId="0" borderId="32" xfId="4" applyFont="1" applyBorder="1" applyAlignment="1" applyProtection="1">
      <alignment vertical="center"/>
      <protection hidden="1"/>
    </xf>
    <xf numFmtId="43" fontId="3" fillId="0" borderId="32" xfId="4" applyFont="1" applyFill="1" applyBorder="1" applyAlignment="1" applyProtection="1">
      <alignment vertical="center"/>
      <protection hidden="1"/>
    </xf>
    <xf numFmtId="43" fontId="6" fillId="0" borderId="33"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43" fontId="3" fillId="0" borderId="35" xfId="4" applyFont="1" applyBorder="1" applyAlignment="1" applyProtection="1">
      <alignment vertical="center"/>
      <protection hidden="1"/>
    </xf>
    <xf numFmtId="43" fontId="3" fillId="0" borderId="1" xfId="3" applyFont="1" applyFill="1" applyBorder="1" applyAlignment="1" applyProtection="1">
      <alignment vertical="center"/>
      <protection hidden="1"/>
    </xf>
    <xf numFmtId="0" fontId="2" fillId="0" borderId="1" xfId="0" applyFont="1" applyBorder="1" applyAlignment="1">
      <alignment horizontal="center" vertical="center" wrapText="1"/>
    </xf>
    <xf numFmtId="0" fontId="3" fillId="0" borderId="27"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27"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7"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6" fillId="0" borderId="28"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27"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22"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3"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9" fillId="2" borderId="36" xfId="0" applyFont="1" applyFill="1" applyBorder="1" applyAlignment="1" applyProtection="1">
      <alignment horizontal="left" vertical="center" wrapText="1"/>
      <protection hidden="1"/>
    </xf>
    <xf numFmtId="0" fontId="29" fillId="2" borderId="37" xfId="0" applyFont="1" applyFill="1" applyBorder="1" applyAlignment="1" applyProtection="1">
      <alignment horizontal="left" vertical="center" wrapText="1"/>
      <protection hidden="1"/>
    </xf>
    <xf numFmtId="0" fontId="29" fillId="2" borderId="38" xfId="0" applyFont="1" applyFill="1" applyBorder="1" applyAlignment="1" applyProtection="1">
      <alignment horizontal="left" vertical="center" wrapText="1"/>
      <protection hidden="1"/>
    </xf>
    <xf numFmtId="0" fontId="29" fillId="2" borderId="0" xfId="0" applyFont="1" applyFill="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39" xfId="0" applyFont="1" applyFill="1" applyBorder="1" applyAlignment="1" applyProtection="1">
      <alignment horizontal="center" vertical="center"/>
      <protection hidden="1"/>
    </xf>
    <xf numFmtId="0" fontId="6" fillId="2" borderId="23"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164" fontId="9" fillId="35" borderId="1" xfId="4" applyNumberFormat="1"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0" fillId="2" borderId="0" xfId="0" applyFill="1" applyBorder="1" applyAlignment="1" applyProtection="1">
      <alignment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3"/>
  <sheetViews>
    <sheetView showGridLines="0" tabSelected="1" topLeftCell="A42" zoomScale="70" zoomScaleNormal="70" zoomScaleSheetLayoutView="70" zoomScalePageLayoutView="55" workbookViewId="0">
      <selection activeCell="G47" sqref="G47"/>
    </sheetView>
  </sheetViews>
  <sheetFormatPr baseColWidth="10" defaultColWidth="11.42578125" defaultRowHeight="15" x14ac:dyDescent="0.25"/>
  <cols>
    <col min="1" max="1" width="10.42578125" style="2" customWidth="1"/>
    <col min="2" max="2" width="69.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74"/>
      <c r="B2" s="75" t="s">
        <v>0</v>
      </c>
      <c r="C2" s="75"/>
      <c r="D2" s="75"/>
      <c r="E2" s="75"/>
      <c r="F2" s="75"/>
      <c r="G2" s="75"/>
      <c r="H2" s="75"/>
      <c r="I2" s="75"/>
      <c r="J2" s="75"/>
      <c r="K2" s="75"/>
      <c r="L2" s="75"/>
      <c r="M2" s="75"/>
      <c r="N2" s="76" t="s">
        <v>1</v>
      </c>
      <c r="O2" s="76"/>
    </row>
    <row r="3" spans="1:15" ht="15.75" customHeight="1" x14ac:dyDescent="0.25">
      <c r="A3" s="74"/>
      <c r="B3" s="75" t="s">
        <v>2</v>
      </c>
      <c r="C3" s="75"/>
      <c r="D3" s="75"/>
      <c r="E3" s="75"/>
      <c r="F3" s="75"/>
      <c r="G3" s="75"/>
      <c r="H3" s="75"/>
      <c r="I3" s="75"/>
      <c r="J3" s="75"/>
      <c r="K3" s="75"/>
      <c r="L3" s="75"/>
      <c r="M3" s="75"/>
      <c r="N3" s="76" t="s">
        <v>48</v>
      </c>
      <c r="O3" s="76"/>
    </row>
    <row r="4" spans="1:15" ht="16.5" customHeight="1" x14ac:dyDescent="0.25">
      <c r="A4" s="74"/>
      <c r="B4" s="75" t="s">
        <v>3</v>
      </c>
      <c r="C4" s="75"/>
      <c r="D4" s="75"/>
      <c r="E4" s="75"/>
      <c r="F4" s="75"/>
      <c r="G4" s="75"/>
      <c r="H4" s="75"/>
      <c r="I4" s="75"/>
      <c r="J4" s="75"/>
      <c r="K4" s="75"/>
      <c r="L4" s="75"/>
      <c r="M4" s="75"/>
      <c r="N4" s="76" t="s">
        <v>49</v>
      </c>
      <c r="O4" s="76"/>
    </row>
    <row r="5" spans="1:15" ht="15" customHeight="1" x14ac:dyDescent="0.25">
      <c r="A5" s="74"/>
      <c r="B5" s="75"/>
      <c r="C5" s="75"/>
      <c r="D5" s="75"/>
      <c r="E5" s="75"/>
      <c r="F5" s="75"/>
      <c r="G5" s="75"/>
      <c r="H5" s="75"/>
      <c r="I5" s="75"/>
      <c r="J5" s="75"/>
      <c r="K5" s="75"/>
      <c r="L5" s="75"/>
      <c r="M5" s="75"/>
      <c r="N5" s="76" t="s">
        <v>46</v>
      </c>
      <c r="O5" s="76"/>
    </row>
    <row r="7" spans="1:15" x14ac:dyDescent="0.25">
      <c r="A7" s="5" t="s">
        <v>4</v>
      </c>
    </row>
    <row r="8" spans="1:15" ht="9.9499999999999993" customHeight="1" x14ac:dyDescent="0.25">
      <c r="A8" s="6"/>
    </row>
    <row r="9" spans="1:15" ht="30" customHeight="1" x14ac:dyDescent="0.25">
      <c r="A9" s="62" t="s">
        <v>5</v>
      </c>
      <c r="B9" s="63"/>
      <c r="D9" s="68" t="s">
        <v>6</v>
      </c>
      <c r="E9" s="69"/>
      <c r="F9" s="58"/>
      <c r="G9" s="59"/>
      <c r="H9" s="59"/>
      <c r="I9" s="60"/>
      <c r="K9" s="68" t="s">
        <v>7</v>
      </c>
      <c r="L9" s="69"/>
      <c r="M9" s="72"/>
      <c r="N9" s="73"/>
    </row>
    <row r="10" spans="1:15" ht="8.25" customHeight="1" x14ac:dyDescent="0.25">
      <c r="A10" s="64"/>
      <c r="B10" s="65"/>
      <c r="C10" s="7"/>
      <c r="E10" s="8"/>
      <c r="F10" s="8"/>
      <c r="M10" s="8"/>
      <c r="N10" s="2"/>
    </row>
    <row r="11" spans="1:15" ht="30" customHeight="1" x14ac:dyDescent="0.25">
      <c r="A11" s="66"/>
      <c r="B11" s="67"/>
      <c r="D11" s="68" t="s">
        <v>8</v>
      </c>
      <c r="E11" s="69"/>
      <c r="F11" s="58"/>
      <c r="G11" s="59"/>
      <c r="H11" s="59"/>
      <c r="I11" s="60"/>
      <c r="K11" s="68" t="s">
        <v>9</v>
      </c>
      <c r="L11" s="69"/>
      <c r="M11" s="70"/>
      <c r="N11" s="71"/>
      <c r="O11" s="15"/>
    </row>
    <row r="12" spans="1:15" ht="9.9499999999999993" customHeight="1" thickBot="1" x14ac:dyDescent="0.3">
      <c r="A12" s="14"/>
      <c r="B12" s="16"/>
      <c r="C12" s="12"/>
      <c r="D12" s="14"/>
      <c r="E12" s="16"/>
      <c r="F12" s="16"/>
      <c r="G12" s="16"/>
      <c r="H12" s="14"/>
      <c r="I12" s="17"/>
      <c r="J12" s="13"/>
      <c r="K12" s="13"/>
      <c r="L12" s="13"/>
      <c r="N12" s="18"/>
      <c r="O12" s="18"/>
    </row>
    <row r="13" spans="1:15" s="9" customFormat="1" ht="111.75" customHeight="1" x14ac:dyDescent="0.25">
      <c r="A13" s="19" t="s">
        <v>10</v>
      </c>
      <c r="B13" s="20" t="s">
        <v>11</v>
      </c>
      <c r="C13" s="20" t="s">
        <v>12</v>
      </c>
      <c r="D13" s="20" t="s">
        <v>13</v>
      </c>
      <c r="E13" s="20" t="s">
        <v>14</v>
      </c>
      <c r="F13" s="21" t="s">
        <v>15</v>
      </c>
      <c r="G13" s="21" t="s">
        <v>16</v>
      </c>
      <c r="H13" s="21" t="s">
        <v>17</v>
      </c>
      <c r="I13" s="21" t="s">
        <v>18</v>
      </c>
      <c r="J13" s="21" t="s">
        <v>19</v>
      </c>
      <c r="K13" s="21" t="s">
        <v>20</v>
      </c>
      <c r="L13" s="21" t="s">
        <v>21</v>
      </c>
      <c r="M13" s="21" t="s">
        <v>22</v>
      </c>
      <c r="N13" s="21" t="s">
        <v>23</v>
      </c>
      <c r="O13" s="22" t="s">
        <v>24</v>
      </c>
    </row>
    <row r="14" spans="1:15" s="9" customFormat="1" ht="228" customHeight="1" x14ac:dyDescent="0.25">
      <c r="A14" s="88">
        <v>1</v>
      </c>
      <c r="B14" s="40" t="s">
        <v>51</v>
      </c>
      <c r="C14" s="89"/>
      <c r="D14" s="90">
        <v>1</v>
      </c>
      <c r="E14" s="90" t="s">
        <v>50</v>
      </c>
      <c r="F14" s="91"/>
      <c r="G14" s="92"/>
      <c r="H14" s="1">
        <f>+ROUND(F14*G14,0)</f>
        <v>0</v>
      </c>
      <c r="I14" s="92"/>
      <c r="J14" s="1">
        <f t="shared" ref="J14" si="0">ROUND(F14*I14,0)</f>
        <v>0</v>
      </c>
      <c r="K14" s="1">
        <f t="shared" ref="K14" si="1">ROUND(F14+H14+J14,0)</f>
        <v>0</v>
      </c>
      <c r="L14" s="1">
        <f t="shared" ref="L14" si="2">ROUND(F14*D14,0)</f>
        <v>0</v>
      </c>
      <c r="M14" s="1">
        <f t="shared" ref="M14" si="3">ROUND(L14*G14,0)</f>
        <v>0</v>
      </c>
      <c r="N14" s="1">
        <f t="shared" ref="N14" si="4">ROUND(L14*I14,0)</f>
        <v>0</v>
      </c>
      <c r="O14" s="39">
        <f t="shared" ref="O14" si="5">ROUND(L14+N14+M14,0)</f>
        <v>0</v>
      </c>
    </row>
    <row r="15" spans="1:15" s="9" customFormat="1" ht="192" customHeight="1" x14ac:dyDescent="0.25">
      <c r="A15" s="88">
        <v>2</v>
      </c>
      <c r="B15" s="40" t="s">
        <v>52</v>
      </c>
      <c r="C15" s="89"/>
      <c r="D15" s="90">
        <v>6</v>
      </c>
      <c r="E15" s="90" t="s">
        <v>50</v>
      </c>
      <c r="F15" s="91"/>
      <c r="G15" s="92"/>
      <c r="H15" s="1">
        <f t="shared" ref="H15:H47" si="6">+ROUND(F15*G15,0)</f>
        <v>0</v>
      </c>
      <c r="I15" s="92"/>
      <c r="J15" s="1">
        <f t="shared" ref="J15:J47" si="7">ROUND(F15*I15,0)</f>
        <v>0</v>
      </c>
      <c r="K15" s="1">
        <f t="shared" ref="K15:K47" si="8">ROUND(F15+H15+J15,0)</f>
        <v>0</v>
      </c>
      <c r="L15" s="1">
        <f t="shared" ref="L15:L47" si="9">ROUND(F15*D15,0)</f>
        <v>0</v>
      </c>
      <c r="M15" s="1">
        <f t="shared" ref="M15:M47" si="10">ROUND(L15*G15,0)</f>
        <v>0</v>
      </c>
      <c r="N15" s="1">
        <f t="shared" ref="N15:N47" si="11">ROUND(L15*I15,0)</f>
        <v>0</v>
      </c>
      <c r="O15" s="39">
        <f t="shared" ref="O15:O47" si="12">ROUND(L15+N15+M15,0)</f>
        <v>0</v>
      </c>
    </row>
    <row r="16" spans="1:15" s="9" customFormat="1" ht="178.5" customHeight="1" x14ac:dyDescent="0.25">
      <c r="A16" s="88">
        <v>3</v>
      </c>
      <c r="B16" s="40" t="s">
        <v>53</v>
      </c>
      <c r="C16" s="89"/>
      <c r="D16" s="90">
        <v>7</v>
      </c>
      <c r="E16" s="90" t="s">
        <v>50</v>
      </c>
      <c r="F16" s="91"/>
      <c r="G16" s="92"/>
      <c r="H16" s="1">
        <f t="shared" si="6"/>
        <v>0</v>
      </c>
      <c r="I16" s="92"/>
      <c r="J16" s="1">
        <f t="shared" si="7"/>
        <v>0</v>
      </c>
      <c r="K16" s="1">
        <f t="shared" si="8"/>
        <v>0</v>
      </c>
      <c r="L16" s="1">
        <f t="shared" si="9"/>
        <v>0</v>
      </c>
      <c r="M16" s="1">
        <f t="shared" si="10"/>
        <v>0</v>
      </c>
      <c r="N16" s="1">
        <f t="shared" si="11"/>
        <v>0</v>
      </c>
      <c r="O16" s="39">
        <f t="shared" si="12"/>
        <v>0</v>
      </c>
    </row>
    <row r="17" spans="1:15" s="9" customFormat="1" ht="158.25" customHeight="1" x14ac:dyDescent="0.25">
      <c r="A17" s="88">
        <v>4</v>
      </c>
      <c r="B17" s="40" t="s">
        <v>54</v>
      </c>
      <c r="C17" s="89"/>
      <c r="D17" s="90">
        <v>5</v>
      </c>
      <c r="E17" s="90" t="s">
        <v>50</v>
      </c>
      <c r="F17" s="91"/>
      <c r="G17" s="92"/>
      <c r="H17" s="1">
        <f t="shared" si="6"/>
        <v>0</v>
      </c>
      <c r="I17" s="92"/>
      <c r="J17" s="1">
        <f t="shared" si="7"/>
        <v>0</v>
      </c>
      <c r="K17" s="1">
        <f t="shared" si="8"/>
        <v>0</v>
      </c>
      <c r="L17" s="1">
        <f t="shared" si="9"/>
        <v>0</v>
      </c>
      <c r="M17" s="1">
        <f t="shared" si="10"/>
        <v>0</v>
      </c>
      <c r="N17" s="1">
        <f t="shared" si="11"/>
        <v>0</v>
      </c>
      <c r="O17" s="39">
        <f t="shared" si="12"/>
        <v>0</v>
      </c>
    </row>
    <row r="18" spans="1:15" s="9" customFormat="1" ht="192" customHeight="1" x14ac:dyDescent="0.25">
      <c r="A18" s="88">
        <v>5</v>
      </c>
      <c r="B18" s="40" t="s">
        <v>55</v>
      </c>
      <c r="C18" s="89"/>
      <c r="D18" s="90">
        <v>1</v>
      </c>
      <c r="E18" s="90" t="s">
        <v>50</v>
      </c>
      <c r="F18" s="91"/>
      <c r="G18" s="92"/>
      <c r="H18" s="1">
        <f t="shared" si="6"/>
        <v>0</v>
      </c>
      <c r="I18" s="92"/>
      <c r="J18" s="1">
        <f t="shared" si="7"/>
        <v>0</v>
      </c>
      <c r="K18" s="1">
        <f t="shared" si="8"/>
        <v>0</v>
      </c>
      <c r="L18" s="1">
        <f t="shared" si="9"/>
        <v>0</v>
      </c>
      <c r="M18" s="1">
        <f t="shared" si="10"/>
        <v>0</v>
      </c>
      <c r="N18" s="1">
        <f t="shared" si="11"/>
        <v>0</v>
      </c>
      <c r="O18" s="39">
        <f t="shared" si="12"/>
        <v>0</v>
      </c>
    </row>
    <row r="19" spans="1:15" s="9" customFormat="1" ht="189.75" customHeight="1" x14ac:dyDescent="0.25">
      <c r="A19" s="88">
        <v>6</v>
      </c>
      <c r="B19" s="40" t="s">
        <v>56</v>
      </c>
      <c r="C19" s="89"/>
      <c r="D19" s="90">
        <v>2</v>
      </c>
      <c r="E19" s="90" t="s">
        <v>50</v>
      </c>
      <c r="F19" s="91"/>
      <c r="G19" s="92"/>
      <c r="H19" s="1">
        <f t="shared" si="6"/>
        <v>0</v>
      </c>
      <c r="I19" s="92"/>
      <c r="J19" s="1">
        <f t="shared" si="7"/>
        <v>0</v>
      </c>
      <c r="K19" s="1">
        <f t="shared" si="8"/>
        <v>0</v>
      </c>
      <c r="L19" s="1">
        <f t="shared" si="9"/>
        <v>0</v>
      </c>
      <c r="M19" s="1">
        <f t="shared" si="10"/>
        <v>0</v>
      </c>
      <c r="N19" s="1">
        <f t="shared" si="11"/>
        <v>0</v>
      </c>
      <c r="O19" s="39">
        <f t="shared" si="12"/>
        <v>0</v>
      </c>
    </row>
    <row r="20" spans="1:15" s="9" customFormat="1" ht="206.25" customHeight="1" x14ac:dyDescent="0.25">
      <c r="A20" s="88">
        <v>7</v>
      </c>
      <c r="B20" s="40" t="s">
        <v>57</v>
      </c>
      <c r="C20" s="89"/>
      <c r="D20" s="90">
        <v>1</v>
      </c>
      <c r="E20" s="90" t="s">
        <v>50</v>
      </c>
      <c r="F20" s="91"/>
      <c r="G20" s="92"/>
      <c r="H20" s="1">
        <f t="shared" si="6"/>
        <v>0</v>
      </c>
      <c r="I20" s="92"/>
      <c r="J20" s="1">
        <f t="shared" si="7"/>
        <v>0</v>
      </c>
      <c r="K20" s="1">
        <f t="shared" si="8"/>
        <v>0</v>
      </c>
      <c r="L20" s="1">
        <f t="shared" si="9"/>
        <v>0</v>
      </c>
      <c r="M20" s="1">
        <f t="shared" si="10"/>
        <v>0</v>
      </c>
      <c r="N20" s="1">
        <f t="shared" si="11"/>
        <v>0</v>
      </c>
      <c r="O20" s="39">
        <f t="shared" si="12"/>
        <v>0</v>
      </c>
    </row>
    <row r="21" spans="1:15" s="9" customFormat="1" ht="163.5" customHeight="1" x14ac:dyDescent="0.25">
      <c r="A21" s="88">
        <v>8</v>
      </c>
      <c r="B21" s="40" t="s">
        <v>58</v>
      </c>
      <c r="C21" s="89"/>
      <c r="D21" s="90">
        <v>1</v>
      </c>
      <c r="E21" s="90" t="s">
        <v>50</v>
      </c>
      <c r="F21" s="91"/>
      <c r="G21" s="92"/>
      <c r="H21" s="1">
        <f t="shared" si="6"/>
        <v>0</v>
      </c>
      <c r="I21" s="92"/>
      <c r="J21" s="1">
        <f t="shared" si="7"/>
        <v>0</v>
      </c>
      <c r="K21" s="1">
        <f t="shared" si="8"/>
        <v>0</v>
      </c>
      <c r="L21" s="1">
        <f t="shared" si="9"/>
        <v>0</v>
      </c>
      <c r="M21" s="1">
        <f t="shared" si="10"/>
        <v>0</v>
      </c>
      <c r="N21" s="1">
        <f t="shared" si="11"/>
        <v>0</v>
      </c>
      <c r="O21" s="39">
        <f t="shared" si="12"/>
        <v>0</v>
      </c>
    </row>
    <row r="22" spans="1:15" s="9" customFormat="1" ht="174" customHeight="1" x14ac:dyDescent="0.25">
      <c r="A22" s="88">
        <v>9</v>
      </c>
      <c r="B22" s="40" t="s">
        <v>59</v>
      </c>
      <c r="C22" s="89"/>
      <c r="D22" s="90">
        <v>1</v>
      </c>
      <c r="E22" s="90" t="s">
        <v>50</v>
      </c>
      <c r="F22" s="91"/>
      <c r="G22" s="92"/>
      <c r="H22" s="1">
        <f t="shared" si="6"/>
        <v>0</v>
      </c>
      <c r="I22" s="92"/>
      <c r="J22" s="1">
        <f t="shared" si="7"/>
        <v>0</v>
      </c>
      <c r="K22" s="1">
        <f t="shared" si="8"/>
        <v>0</v>
      </c>
      <c r="L22" s="1">
        <f t="shared" si="9"/>
        <v>0</v>
      </c>
      <c r="M22" s="1">
        <f t="shared" si="10"/>
        <v>0</v>
      </c>
      <c r="N22" s="1">
        <f t="shared" si="11"/>
        <v>0</v>
      </c>
      <c r="O22" s="39">
        <f t="shared" si="12"/>
        <v>0</v>
      </c>
    </row>
    <row r="23" spans="1:15" s="9" customFormat="1" ht="182.25" customHeight="1" x14ac:dyDescent="0.25">
      <c r="A23" s="88">
        <v>10</v>
      </c>
      <c r="B23" s="40" t="s">
        <v>60</v>
      </c>
      <c r="C23" s="89"/>
      <c r="D23" s="90">
        <v>3</v>
      </c>
      <c r="E23" s="90" t="s">
        <v>50</v>
      </c>
      <c r="F23" s="91"/>
      <c r="G23" s="92"/>
      <c r="H23" s="1">
        <f t="shared" si="6"/>
        <v>0</v>
      </c>
      <c r="I23" s="92"/>
      <c r="J23" s="1">
        <f t="shared" si="7"/>
        <v>0</v>
      </c>
      <c r="K23" s="1">
        <f t="shared" si="8"/>
        <v>0</v>
      </c>
      <c r="L23" s="1">
        <f t="shared" si="9"/>
        <v>0</v>
      </c>
      <c r="M23" s="1">
        <f t="shared" si="10"/>
        <v>0</v>
      </c>
      <c r="N23" s="1">
        <f t="shared" si="11"/>
        <v>0</v>
      </c>
      <c r="O23" s="39">
        <f t="shared" si="12"/>
        <v>0</v>
      </c>
    </row>
    <row r="24" spans="1:15" s="9" customFormat="1" ht="186.75" customHeight="1" x14ac:dyDescent="0.25">
      <c r="A24" s="88">
        <v>11</v>
      </c>
      <c r="B24" s="40" t="s">
        <v>61</v>
      </c>
      <c r="C24" s="89"/>
      <c r="D24" s="90">
        <v>5</v>
      </c>
      <c r="E24" s="90" t="s">
        <v>50</v>
      </c>
      <c r="F24" s="91"/>
      <c r="G24" s="92"/>
      <c r="H24" s="1">
        <f t="shared" si="6"/>
        <v>0</v>
      </c>
      <c r="I24" s="92"/>
      <c r="J24" s="1">
        <f t="shared" si="7"/>
        <v>0</v>
      </c>
      <c r="K24" s="1">
        <f t="shared" si="8"/>
        <v>0</v>
      </c>
      <c r="L24" s="1">
        <f t="shared" si="9"/>
        <v>0</v>
      </c>
      <c r="M24" s="1">
        <f t="shared" si="10"/>
        <v>0</v>
      </c>
      <c r="N24" s="1">
        <f t="shared" si="11"/>
        <v>0</v>
      </c>
      <c r="O24" s="39">
        <f t="shared" si="12"/>
        <v>0</v>
      </c>
    </row>
    <row r="25" spans="1:15" s="9" customFormat="1" ht="180" customHeight="1" x14ac:dyDescent="0.25">
      <c r="A25" s="88">
        <v>12</v>
      </c>
      <c r="B25" s="40" t="s">
        <v>62</v>
      </c>
      <c r="C25" s="89"/>
      <c r="D25" s="90">
        <v>2</v>
      </c>
      <c r="E25" s="90" t="s">
        <v>50</v>
      </c>
      <c r="F25" s="91"/>
      <c r="G25" s="92"/>
      <c r="H25" s="1">
        <f t="shared" si="6"/>
        <v>0</v>
      </c>
      <c r="I25" s="92"/>
      <c r="J25" s="1">
        <f t="shared" si="7"/>
        <v>0</v>
      </c>
      <c r="K25" s="1">
        <f t="shared" si="8"/>
        <v>0</v>
      </c>
      <c r="L25" s="1">
        <f t="shared" si="9"/>
        <v>0</v>
      </c>
      <c r="M25" s="1">
        <f t="shared" si="10"/>
        <v>0</v>
      </c>
      <c r="N25" s="1">
        <f t="shared" si="11"/>
        <v>0</v>
      </c>
      <c r="O25" s="39">
        <f t="shared" si="12"/>
        <v>0</v>
      </c>
    </row>
    <row r="26" spans="1:15" s="9" customFormat="1" ht="159" customHeight="1" x14ac:dyDescent="0.25">
      <c r="A26" s="88">
        <v>13</v>
      </c>
      <c r="B26" s="40" t="s">
        <v>63</v>
      </c>
      <c r="C26" s="89"/>
      <c r="D26" s="90">
        <v>1</v>
      </c>
      <c r="E26" s="90" t="s">
        <v>50</v>
      </c>
      <c r="F26" s="91"/>
      <c r="G26" s="92"/>
      <c r="H26" s="1">
        <f t="shared" si="6"/>
        <v>0</v>
      </c>
      <c r="I26" s="92"/>
      <c r="J26" s="1">
        <f t="shared" si="7"/>
        <v>0</v>
      </c>
      <c r="K26" s="1">
        <f t="shared" si="8"/>
        <v>0</v>
      </c>
      <c r="L26" s="1">
        <f t="shared" si="9"/>
        <v>0</v>
      </c>
      <c r="M26" s="1">
        <f t="shared" si="10"/>
        <v>0</v>
      </c>
      <c r="N26" s="1">
        <f t="shared" si="11"/>
        <v>0</v>
      </c>
      <c r="O26" s="39">
        <f t="shared" si="12"/>
        <v>0</v>
      </c>
    </row>
    <row r="27" spans="1:15" s="9" customFormat="1" ht="174" customHeight="1" x14ac:dyDescent="0.25">
      <c r="A27" s="88">
        <v>14</v>
      </c>
      <c r="B27" s="40" t="s">
        <v>64</v>
      </c>
      <c r="C27" s="89"/>
      <c r="D27" s="90">
        <v>1</v>
      </c>
      <c r="E27" s="90" t="s">
        <v>50</v>
      </c>
      <c r="F27" s="91"/>
      <c r="G27" s="92"/>
      <c r="H27" s="1">
        <f t="shared" si="6"/>
        <v>0</v>
      </c>
      <c r="I27" s="92"/>
      <c r="J27" s="1">
        <f t="shared" si="7"/>
        <v>0</v>
      </c>
      <c r="K27" s="1">
        <f t="shared" si="8"/>
        <v>0</v>
      </c>
      <c r="L27" s="1">
        <f t="shared" si="9"/>
        <v>0</v>
      </c>
      <c r="M27" s="1">
        <f t="shared" si="10"/>
        <v>0</v>
      </c>
      <c r="N27" s="1">
        <f t="shared" si="11"/>
        <v>0</v>
      </c>
      <c r="O27" s="39">
        <f t="shared" si="12"/>
        <v>0</v>
      </c>
    </row>
    <row r="28" spans="1:15" s="9" customFormat="1" ht="174.75" customHeight="1" x14ac:dyDescent="0.25">
      <c r="A28" s="88">
        <v>15</v>
      </c>
      <c r="B28" s="40" t="s">
        <v>65</v>
      </c>
      <c r="C28" s="89"/>
      <c r="D28" s="90">
        <v>1</v>
      </c>
      <c r="E28" s="90" t="s">
        <v>50</v>
      </c>
      <c r="F28" s="91"/>
      <c r="G28" s="92"/>
      <c r="H28" s="1">
        <f t="shared" si="6"/>
        <v>0</v>
      </c>
      <c r="I28" s="92"/>
      <c r="J28" s="1">
        <f t="shared" si="7"/>
        <v>0</v>
      </c>
      <c r="K28" s="1">
        <f t="shared" si="8"/>
        <v>0</v>
      </c>
      <c r="L28" s="1">
        <f t="shared" si="9"/>
        <v>0</v>
      </c>
      <c r="M28" s="1">
        <f t="shared" si="10"/>
        <v>0</v>
      </c>
      <c r="N28" s="1">
        <f t="shared" si="11"/>
        <v>0</v>
      </c>
      <c r="O28" s="39">
        <f t="shared" si="12"/>
        <v>0</v>
      </c>
    </row>
    <row r="29" spans="1:15" s="9" customFormat="1" ht="194.25" customHeight="1" x14ac:dyDescent="0.25">
      <c r="A29" s="88">
        <v>16</v>
      </c>
      <c r="B29" s="40" t="s">
        <v>66</v>
      </c>
      <c r="C29" s="89"/>
      <c r="D29" s="90">
        <v>1</v>
      </c>
      <c r="E29" s="90" t="s">
        <v>50</v>
      </c>
      <c r="F29" s="91"/>
      <c r="G29" s="92"/>
      <c r="H29" s="1">
        <f t="shared" si="6"/>
        <v>0</v>
      </c>
      <c r="I29" s="92"/>
      <c r="J29" s="1">
        <f t="shared" si="7"/>
        <v>0</v>
      </c>
      <c r="K29" s="1">
        <f t="shared" si="8"/>
        <v>0</v>
      </c>
      <c r="L29" s="1">
        <f t="shared" si="9"/>
        <v>0</v>
      </c>
      <c r="M29" s="1">
        <f t="shared" si="10"/>
        <v>0</v>
      </c>
      <c r="N29" s="1">
        <f t="shared" si="11"/>
        <v>0</v>
      </c>
      <c r="O29" s="39">
        <f t="shared" si="12"/>
        <v>0</v>
      </c>
    </row>
    <row r="30" spans="1:15" s="9" customFormat="1" ht="174" customHeight="1" x14ac:dyDescent="0.25">
      <c r="A30" s="88">
        <v>17</v>
      </c>
      <c r="B30" s="40" t="s">
        <v>67</v>
      </c>
      <c r="C30" s="89"/>
      <c r="D30" s="90">
        <v>5</v>
      </c>
      <c r="E30" s="90" t="s">
        <v>50</v>
      </c>
      <c r="F30" s="91"/>
      <c r="G30" s="92"/>
      <c r="H30" s="1">
        <f t="shared" si="6"/>
        <v>0</v>
      </c>
      <c r="I30" s="92"/>
      <c r="J30" s="1">
        <f t="shared" si="7"/>
        <v>0</v>
      </c>
      <c r="K30" s="1">
        <f t="shared" si="8"/>
        <v>0</v>
      </c>
      <c r="L30" s="1">
        <f t="shared" si="9"/>
        <v>0</v>
      </c>
      <c r="M30" s="1">
        <f t="shared" si="10"/>
        <v>0</v>
      </c>
      <c r="N30" s="1">
        <f t="shared" si="11"/>
        <v>0</v>
      </c>
      <c r="O30" s="39">
        <f t="shared" si="12"/>
        <v>0</v>
      </c>
    </row>
    <row r="31" spans="1:15" s="9" customFormat="1" ht="163.5" customHeight="1" x14ac:dyDescent="0.25">
      <c r="A31" s="88">
        <v>18</v>
      </c>
      <c r="B31" s="40" t="s">
        <v>68</v>
      </c>
      <c r="C31" s="89"/>
      <c r="D31" s="90">
        <v>5</v>
      </c>
      <c r="E31" s="90" t="s">
        <v>50</v>
      </c>
      <c r="F31" s="91"/>
      <c r="G31" s="92"/>
      <c r="H31" s="1">
        <f t="shared" si="6"/>
        <v>0</v>
      </c>
      <c r="I31" s="92"/>
      <c r="J31" s="1">
        <f t="shared" si="7"/>
        <v>0</v>
      </c>
      <c r="K31" s="1">
        <f t="shared" si="8"/>
        <v>0</v>
      </c>
      <c r="L31" s="1">
        <f t="shared" si="9"/>
        <v>0</v>
      </c>
      <c r="M31" s="1">
        <f t="shared" si="10"/>
        <v>0</v>
      </c>
      <c r="N31" s="1">
        <f t="shared" si="11"/>
        <v>0</v>
      </c>
      <c r="O31" s="39">
        <f t="shared" si="12"/>
        <v>0</v>
      </c>
    </row>
    <row r="32" spans="1:15" s="9" customFormat="1" ht="174" customHeight="1" x14ac:dyDescent="0.25">
      <c r="A32" s="88">
        <v>19</v>
      </c>
      <c r="B32" s="40" t="s">
        <v>69</v>
      </c>
      <c r="C32" s="89"/>
      <c r="D32" s="90">
        <v>5</v>
      </c>
      <c r="E32" s="90" t="s">
        <v>50</v>
      </c>
      <c r="F32" s="91"/>
      <c r="G32" s="92"/>
      <c r="H32" s="1">
        <f t="shared" si="6"/>
        <v>0</v>
      </c>
      <c r="I32" s="92"/>
      <c r="J32" s="1">
        <f t="shared" si="7"/>
        <v>0</v>
      </c>
      <c r="K32" s="1">
        <f t="shared" si="8"/>
        <v>0</v>
      </c>
      <c r="L32" s="1">
        <f t="shared" si="9"/>
        <v>0</v>
      </c>
      <c r="M32" s="1">
        <f t="shared" si="10"/>
        <v>0</v>
      </c>
      <c r="N32" s="1">
        <f t="shared" si="11"/>
        <v>0</v>
      </c>
      <c r="O32" s="39">
        <f t="shared" si="12"/>
        <v>0</v>
      </c>
    </row>
    <row r="33" spans="1:15" s="9" customFormat="1" ht="199.5" customHeight="1" x14ac:dyDescent="0.25">
      <c r="A33" s="88">
        <v>20</v>
      </c>
      <c r="B33" s="40" t="s">
        <v>70</v>
      </c>
      <c r="C33" s="89"/>
      <c r="D33" s="90">
        <v>10</v>
      </c>
      <c r="E33" s="90" t="s">
        <v>50</v>
      </c>
      <c r="F33" s="91"/>
      <c r="G33" s="92"/>
      <c r="H33" s="1">
        <f t="shared" si="6"/>
        <v>0</v>
      </c>
      <c r="I33" s="92"/>
      <c r="J33" s="1">
        <f t="shared" si="7"/>
        <v>0</v>
      </c>
      <c r="K33" s="1">
        <f t="shared" si="8"/>
        <v>0</v>
      </c>
      <c r="L33" s="1">
        <f t="shared" si="9"/>
        <v>0</v>
      </c>
      <c r="M33" s="1">
        <f t="shared" si="10"/>
        <v>0</v>
      </c>
      <c r="N33" s="1">
        <f t="shared" si="11"/>
        <v>0</v>
      </c>
      <c r="O33" s="39">
        <f t="shared" si="12"/>
        <v>0</v>
      </c>
    </row>
    <row r="34" spans="1:15" s="9" customFormat="1" ht="193.5" customHeight="1" x14ac:dyDescent="0.25">
      <c r="A34" s="88">
        <v>21</v>
      </c>
      <c r="B34" s="40" t="s">
        <v>71</v>
      </c>
      <c r="C34" s="89"/>
      <c r="D34" s="90">
        <v>4</v>
      </c>
      <c r="E34" s="90" t="s">
        <v>50</v>
      </c>
      <c r="F34" s="91"/>
      <c r="G34" s="92"/>
      <c r="H34" s="1">
        <f t="shared" si="6"/>
        <v>0</v>
      </c>
      <c r="I34" s="92"/>
      <c r="J34" s="1">
        <f t="shared" si="7"/>
        <v>0</v>
      </c>
      <c r="K34" s="1">
        <f t="shared" si="8"/>
        <v>0</v>
      </c>
      <c r="L34" s="1">
        <f t="shared" si="9"/>
        <v>0</v>
      </c>
      <c r="M34" s="1">
        <f t="shared" si="10"/>
        <v>0</v>
      </c>
      <c r="N34" s="1">
        <f t="shared" si="11"/>
        <v>0</v>
      </c>
      <c r="O34" s="39">
        <f t="shared" si="12"/>
        <v>0</v>
      </c>
    </row>
    <row r="35" spans="1:15" s="9" customFormat="1" ht="171" customHeight="1" x14ac:dyDescent="0.25">
      <c r="A35" s="88">
        <v>22</v>
      </c>
      <c r="B35" s="40" t="s">
        <v>72</v>
      </c>
      <c r="C35" s="89"/>
      <c r="D35" s="90">
        <v>4</v>
      </c>
      <c r="E35" s="90" t="s">
        <v>50</v>
      </c>
      <c r="F35" s="91"/>
      <c r="G35" s="92"/>
      <c r="H35" s="1">
        <f t="shared" si="6"/>
        <v>0</v>
      </c>
      <c r="I35" s="92"/>
      <c r="J35" s="1">
        <f t="shared" si="7"/>
        <v>0</v>
      </c>
      <c r="K35" s="1">
        <f t="shared" si="8"/>
        <v>0</v>
      </c>
      <c r="L35" s="1">
        <f t="shared" si="9"/>
        <v>0</v>
      </c>
      <c r="M35" s="1">
        <f t="shared" si="10"/>
        <v>0</v>
      </c>
      <c r="N35" s="1">
        <f t="shared" si="11"/>
        <v>0</v>
      </c>
      <c r="O35" s="39">
        <f t="shared" si="12"/>
        <v>0</v>
      </c>
    </row>
    <row r="36" spans="1:15" s="9" customFormat="1" ht="189" customHeight="1" x14ac:dyDescent="0.25">
      <c r="A36" s="88">
        <v>23</v>
      </c>
      <c r="B36" s="40" t="s">
        <v>73</v>
      </c>
      <c r="C36" s="89"/>
      <c r="D36" s="90">
        <v>1</v>
      </c>
      <c r="E36" s="90" t="s">
        <v>50</v>
      </c>
      <c r="F36" s="91"/>
      <c r="G36" s="92"/>
      <c r="H36" s="1">
        <f t="shared" si="6"/>
        <v>0</v>
      </c>
      <c r="I36" s="92"/>
      <c r="J36" s="1">
        <f t="shared" si="7"/>
        <v>0</v>
      </c>
      <c r="K36" s="1">
        <f t="shared" si="8"/>
        <v>0</v>
      </c>
      <c r="L36" s="1">
        <f t="shared" si="9"/>
        <v>0</v>
      </c>
      <c r="M36" s="1">
        <f t="shared" si="10"/>
        <v>0</v>
      </c>
      <c r="N36" s="1">
        <f t="shared" si="11"/>
        <v>0</v>
      </c>
      <c r="O36" s="39">
        <f t="shared" si="12"/>
        <v>0</v>
      </c>
    </row>
    <row r="37" spans="1:15" s="9" customFormat="1" ht="197.25" customHeight="1" x14ac:dyDescent="0.25">
      <c r="A37" s="88">
        <v>24</v>
      </c>
      <c r="B37" s="40" t="s">
        <v>74</v>
      </c>
      <c r="C37" s="89"/>
      <c r="D37" s="90">
        <v>1</v>
      </c>
      <c r="E37" s="90" t="s">
        <v>50</v>
      </c>
      <c r="F37" s="91"/>
      <c r="G37" s="92"/>
      <c r="H37" s="1">
        <f t="shared" si="6"/>
        <v>0</v>
      </c>
      <c r="I37" s="92"/>
      <c r="J37" s="1">
        <f t="shared" si="7"/>
        <v>0</v>
      </c>
      <c r="K37" s="1">
        <f t="shared" si="8"/>
        <v>0</v>
      </c>
      <c r="L37" s="1">
        <f t="shared" si="9"/>
        <v>0</v>
      </c>
      <c r="M37" s="1">
        <f t="shared" si="10"/>
        <v>0</v>
      </c>
      <c r="N37" s="1">
        <f t="shared" si="11"/>
        <v>0</v>
      </c>
      <c r="O37" s="39">
        <f t="shared" si="12"/>
        <v>0</v>
      </c>
    </row>
    <row r="38" spans="1:15" s="9" customFormat="1" ht="171" customHeight="1" x14ac:dyDescent="0.25">
      <c r="A38" s="88">
        <v>25</v>
      </c>
      <c r="B38" s="40" t="s">
        <v>75</v>
      </c>
      <c r="C38" s="89"/>
      <c r="D38" s="90">
        <v>2</v>
      </c>
      <c r="E38" s="90" t="s">
        <v>50</v>
      </c>
      <c r="F38" s="91"/>
      <c r="G38" s="92"/>
      <c r="H38" s="1">
        <f t="shared" si="6"/>
        <v>0</v>
      </c>
      <c r="I38" s="92"/>
      <c r="J38" s="1">
        <f t="shared" si="7"/>
        <v>0</v>
      </c>
      <c r="K38" s="1">
        <f t="shared" si="8"/>
        <v>0</v>
      </c>
      <c r="L38" s="1">
        <f t="shared" si="9"/>
        <v>0</v>
      </c>
      <c r="M38" s="1">
        <f t="shared" si="10"/>
        <v>0</v>
      </c>
      <c r="N38" s="1">
        <f t="shared" si="11"/>
        <v>0</v>
      </c>
      <c r="O38" s="39">
        <f t="shared" si="12"/>
        <v>0</v>
      </c>
    </row>
    <row r="39" spans="1:15" s="9" customFormat="1" ht="204.75" customHeight="1" x14ac:dyDescent="0.25">
      <c r="A39" s="88">
        <v>26</v>
      </c>
      <c r="B39" s="40" t="s">
        <v>76</v>
      </c>
      <c r="C39" s="89"/>
      <c r="D39" s="90">
        <v>1</v>
      </c>
      <c r="E39" s="90" t="s">
        <v>50</v>
      </c>
      <c r="F39" s="91"/>
      <c r="G39" s="92"/>
      <c r="H39" s="1">
        <f t="shared" si="6"/>
        <v>0</v>
      </c>
      <c r="I39" s="92"/>
      <c r="J39" s="1">
        <f t="shared" si="7"/>
        <v>0</v>
      </c>
      <c r="K39" s="1">
        <f t="shared" si="8"/>
        <v>0</v>
      </c>
      <c r="L39" s="1">
        <f t="shared" si="9"/>
        <v>0</v>
      </c>
      <c r="M39" s="1">
        <f t="shared" si="10"/>
        <v>0</v>
      </c>
      <c r="N39" s="1">
        <f t="shared" si="11"/>
        <v>0</v>
      </c>
      <c r="O39" s="39">
        <f t="shared" si="12"/>
        <v>0</v>
      </c>
    </row>
    <row r="40" spans="1:15" s="9" customFormat="1" ht="177" customHeight="1" x14ac:dyDescent="0.25">
      <c r="A40" s="88">
        <v>27</v>
      </c>
      <c r="B40" s="40" t="s">
        <v>77</v>
      </c>
      <c r="C40" s="89"/>
      <c r="D40" s="90">
        <v>4</v>
      </c>
      <c r="E40" s="90" t="s">
        <v>50</v>
      </c>
      <c r="F40" s="91"/>
      <c r="G40" s="92"/>
      <c r="H40" s="1">
        <f t="shared" si="6"/>
        <v>0</v>
      </c>
      <c r="I40" s="92"/>
      <c r="J40" s="1">
        <f t="shared" si="7"/>
        <v>0</v>
      </c>
      <c r="K40" s="1">
        <f t="shared" si="8"/>
        <v>0</v>
      </c>
      <c r="L40" s="1">
        <f t="shared" si="9"/>
        <v>0</v>
      </c>
      <c r="M40" s="1">
        <f t="shared" si="10"/>
        <v>0</v>
      </c>
      <c r="N40" s="1">
        <f t="shared" si="11"/>
        <v>0</v>
      </c>
      <c r="O40" s="39">
        <f t="shared" si="12"/>
        <v>0</v>
      </c>
    </row>
    <row r="41" spans="1:15" s="9" customFormat="1" ht="177" customHeight="1" x14ac:dyDescent="0.25">
      <c r="A41" s="88">
        <v>28</v>
      </c>
      <c r="B41" s="40" t="s">
        <v>78</v>
      </c>
      <c r="C41" s="89"/>
      <c r="D41" s="90">
        <v>1</v>
      </c>
      <c r="E41" s="90" t="s">
        <v>50</v>
      </c>
      <c r="F41" s="91"/>
      <c r="G41" s="92"/>
      <c r="H41" s="1">
        <f t="shared" si="6"/>
        <v>0</v>
      </c>
      <c r="I41" s="92"/>
      <c r="J41" s="1">
        <f t="shared" si="7"/>
        <v>0</v>
      </c>
      <c r="K41" s="1">
        <f t="shared" si="8"/>
        <v>0</v>
      </c>
      <c r="L41" s="1">
        <f t="shared" si="9"/>
        <v>0</v>
      </c>
      <c r="M41" s="1">
        <f t="shared" si="10"/>
        <v>0</v>
      </c>
      <c r="N41" s="1">
        <f t="shared" si="11"/>
        <v>0</v>
      </c>
      <c r="O41" s="39">
        <f t="shared" si="12"/>
        <v>0</v>
      </c>
    </row>
    <row r="42" spans="1:15" s="9" customFormat="1" ht="294.75" customHeight="1" x14ac:dyDescent="0.25">
      <c r="A42" s="88">
        <v>29</v>
      </c>
      <c r="B42" s="40" t="s">
        <v>79</v>
      </c>
      <c r="C42" s="89"/>
      <c r="D42" s="90">
        <v>1</v>
      </c>
      <c r="E42" s="90" t="s">
        <v>50</v>
      </c>
      <c r="F42" s="91"/>
      <c r="G42" s="92"/>
      <c r="H42" s="1">
        <f t="shared" si="6"/>
        <v>0</v>
      </c>
      <c r="I42" s="92"/>
      <c r="J42" s="1">
        <f t="shared" si="7"/>
        <v>0</v>
      </c>
      <c r="K42" s="1">
        <f t="shared" si="8"/>
        <v>0</v>
      </c>
      <c r="L42" s="1">
        <f t="shared" si="9"/>
        <v>0</v>
      </c>
      <c r="M42" s="1">
        <f t="shared" si="10"/>
        <v>0</v>
      </c>
      <c r="N42" s="1">
        <f t="shared" si="11"/>
        <v>0</v>
      </c>
      <c r="O42" s="39">
        <f t="shared" si="12"/>
        <v>0</v>
      </c>
    </row>
    <row r="43" spans="1:15" s="9" customFormat="1" ht="207" customHeight="1" x14ac:dyDescent="0.25">
      <c r="A43" s="88">
        <v>30</v>
      </c>
      <c r="B43" s="40" t="s">
        <v>80</v>
      </c>
      <c r="C43" s="89"/>
      <c r="D43" s="90">
        <v>3</v>
      </c>
      <c r="E43" s="90" t="s">
        <v>50</v>
      </c>
      <c r="F43" s="91"/>
      <c r="G43" s="92"/>
      <c r="H43" s="1">
        <f t="shared" si="6"/>
        <v>0</v>
      </c>
      <c r="I43" s="92"/>
      <c r="J43" s="1">
        <f t="shared" si="7"/>
        <v>0</v>
      </c>
      <c r="K43" s="1">
        <f t="shared" si="8"/>
        <v>0</v>
      </c>
      <c r="L43" s="1">
        <f t="shared" si="9"/>
        <v>0</v>
      </c>
      <c r="M43" s="1">
        <f t="shared" si="10"/>
        <v>0</v>
      </c>
      <c r="N43" s="1">
        <f t="shared" si="11"/>
        <v>0</v>
      </c>
      <c r="O43" s="39">
        <f t="shared" si="12"/>
        <v>0</v>
      </c>
    </row>
    <row r="44" spans="1:15" s="9" customFormat="1" ht="192" customHeight="1" x14ac:dyDescent="0.25">
      <c r="A44" s="88">
        <v>31</v>
      </c>
      <c r="B44" s="40" t="s">
        <v>81</v>
      </c>
      <c r="C44" s="89"/>
      <c r="D44" s="90">
        <v>6</v>
      </c>
      <c r="E44" s="90" t="s">
        <v>50</v>
      </c>
      <c r="F44" s="91"/>
      <c r="G44" s="92"/>
      <c r="H44" s="1">
        <f t="shared" si="6"/>
        <v>0</v>
      </c>
      <c r="I44" s="92"/>
      <c r="J44" s="1">
        <f t="shared" si="7"/>
        <v>0</v>
      </c>
      <c r="K44" s="1">
        <f t="shared" si="8"/>
        <v>0</v>
      </c>
      <c r="L44" s="1">
        <f t="shared" si="9"/>
        <v>0</v>
      </c>
      <c r="M44" s="1">
        <f t="shared" si="10"/>
        <v>0</v>
      </c>
      <c r="N44" s="1">
        <f t="shared" si="11"/>
        <v>0</v>
      </c>
      <c r="O44" s="39">
        <f t="shared" si="12"/>
        <v>0</v>
      </c>
    </row>
    <row r="45" spans="1:15" s="9" customFormat="1" ht="201" customHeight="1" x14ac:dyDescent="0.25">
      <c r="A45" s="88">
        <v>32</v>
      </c>
      <c r="B45" s="40" t="s">
        <v>82</v>
      </c>
      <c r="C45" s="89"/>
      <c r="D45" s="90">
        <v>1</v>
      </c>
      <c r="E45" s="90" t="s">
        <v>50</v>
      </c>
      <c r="F45" s="91"/>
      <c r="G45" s="92"/>
      <c r="H45" s="1">
        <f t="shared" si="6"/>
        <v>0</v>
      </c>
      <c r="I45" s="92"/>
      <c r="J45" s="1">
        <f t="shared" si="7"/>
        <v>0</v>
      </c>
      <c r="K45" s="1">
        <f t="shared" si="8"/>
        <v>0</v>
      </c>
      <c r="L45" s="1">
        <f t="shared" si="9"/>
        <v>0</v>
      </c>
      <c r="M45" s="1">
        <f t="shared" si="10"/>
        <v>0</v>
      </c>
      <c r="N45" s="1">
        <f t="shared" si="11"/>
        <v>0</v>
      </c>
      <c r="O45" s="39">
        <f t="shared" si="12"/>
        <v>0</v>
      </c>
    </row>
    <row r="46" spans="1:15" s="9" customFormat="1" ht="180" customHeight="1" x14ac:dyDescent="0.25">
      <c r="A46" s="88">
        <v>33</v>
      </c>
      <c r="B46" s="40" t="s">
        <v>83</v>
      </c>
      <c r="C46" s="89"/>
      <c r="D46" s="90">
        <v>1</v>
      </c>
      <c r="E46" s="90" t="s">
        <v>50</v>
      </c>
      <c r="F46" s="91"/>
      <c r="G46" s="92"/>
      <c r="H46" s="1">
        <f t="shared" si="6"/>
        <v>0</v>
      </c>
      <c r="I46" s="92"/>
      <c r="J46" s="1">
        <f t="shared" si="7"/>
        <v>0</v>
      </c>
      <c r="K46" s="1">
        <f t="shared" si="8"/>
        <v>0</v>
      </c>
      <c r="L46" s="1">
        <f t="shared" si="9"/>
        <v>0</v>
      </c>
      <c r="M46" s="1">
        <f t="shared" si="10"/>
        <v>0</v>
      </c>
      <c r="N46" s="1">
        <f t="shared" si="11"/>
        <v>0</v>
      </c>
      <c r="O46" s="39">
        <f t="shared" si="12"/>
        <v>0</v>
      </c>
    </row>
    <row r="47" spans="1:15" s="93" customFormat="1" ht="176.25" customHeight="1" x14ac:dyDescent="0.25">
      <c r="A47" s="88">
        <v>34</v>
      </c>
      <c r="B47" s="40" t="s">
        <v>84</v>
      </c>
      <c r="C47" s="89"/>
      <c r="D47" s="90">
        <v>1</v>
      </c>
      <c r="E47" s="90" t="s">
        <v>85</v>
      </c>
      <c r="F47" s="91"/>
      <c r="G47" s="92"/>
      <c r="H47" s="1">
        <f t="shared" si="6"/>
        <v>0</v>
      </c>
      <c r="I47" s="92"/>
      <c r="J47" s="1">
        <f t="shared" si="7"/>
        <v>0</v>
      </c>
      <c r="K47" s="1">
        <f t="shared" si="8"/>
        <v>0</v>
      </c>
      <c r="L47" s="1">
        <f t="shared" si="9"/>
        <v>0</v>
      </c>
      <c r="M47" s="1">
        <f t="shared" si="10"/>
        <v>0</v>
      </c>
      <c r="N47" s="1">
        <f t="shared" si="11"/>
        <v>0</v>
      </c>
      <c r="O47" s="39">
        <f t="shared" si="12"/>
        <v>0</v>
      </c>
    </row>
    <row r="48" spans="1:15" s="9" customFormat="1" ht="42" customHeight="1" x14ac:dyDescent="0.25">
      <c r="A48" s="85" t="s">
        <v>25</v>
      </c>
      <c r="B48" s="86"/>
      <c r="C48" s="86"/>
      <c r="D48" s="86"/>
      <c r="E48" s="86"/>
      <c r="F48" s="86"/>
      <c r="G48" s="86"/>
      <c r="H48" s="86"/>
      <c r="I48" s="86"/>
      <c r="J48" s="86"/>
      <c r="K48" s="87"/>
      <c r="L48" s="47" t="s">
        <v>26</v>
      </c>
      <c r="M48" s="48"/>
      <c r="N48" s="48"/>
      <c r="O48" s="38">
        <f>SUMIF(G:G,0%,L:L)+SUMIF(G:G,"",L:L)</f>
        <v>0</v>
      </c>
    </row>
    <row r="49" spans="1:17" s="9" customFormat="1" ht="39" customHeight="1" x14ac:dyDescent="0.25">
      <c r="A49" s="81" t="s">
        <v>47</v>
      </c>
      <c r="B49" s="82"/>
      <c r="C49" s="82"/>
      <c r="D49" s="82"/>
      <c r="E49" s="82"/>
      <c r="F49" s="82"/>
      <c r="G49" s="82"/>
      <c r="H49" s="82"/>
      <c r="I49" s="82"/>
      <c r="J49" s="82"/>
      <c r="K49" s="83"/>
      <c r="L49" s="45" t="s">
        <v>27</v>
      </c>
      <c r="M49" s="46"/>
      <c r="N49" s="46"/>
      <c r="O49" s="30">
        <f>SUMIF(G:G,5%,L:L)</f>
        <v>0</v>
      </c>
    </row>
    <row r="50" spans="1:17" s="9" customFormat="1" ht="30" customHeight="1" x14ac:dyDescent="0.25">
      <c r="A50" s="53"/>
      <c r="B50" s="84"/>
      <c r="C50" s="84"/>
      <c r="D50" s="84"/>
      <c r="E50" s="84"/>
      <c r="F50" s="84"/>
      <c r="G50" s="84"/>
      <c r="H50" s="84"/>
      <c r="I50" s="84"/>
      <c r="J50" s="84"/>
      <c r="K50" s="54"/>
      <c r="L50" s="45" t="s">
        <v>28</v>
      </c>
      <c r="M50" s="46"/>
      <c r="N50" s="46"/>
      <c r="O50" s="30">
        <f>SUMIF(G:G,19%,L:L)</f>
        <v>0</v>
      </c>
    </row>
    <row r="51" spans="1:17" s="9" customFormat="1" ht="30" customHeight="1" x14ac:dyDescent="0.25">
      <c r="A51" s="53"/>
      <c r="B51" s="84"/>
      <c r="C51" s="84"/>
      <c r="D51" s="84"/>
      <c r="E51" s="84"/>
      <c r="F51" s="84"/>
      <c r="G51" s="84"/>
      <c r="H51" s="84"/>
      <c r="I51" s="84"/>
      <c r="J51" s="84"/>
      <c r="K51" s="54"/>
      <c r="L51" s="43" t="s">
        <v>21</v>
      </c>
      <c r="M51" s="44"/>
      <c r="N51" s="44"/>
      <c r="O51" s="31">
        <f>SUM(O48:O50)</f>
        <v>0</v>
      </c>
    </row>
    <row r="52" spans="1:17" s="9" customFormat="1" ht="30" customHeight="1" x14ac:dyDescent="0.25">
      <c r="A52" s="53"/>
      <c r="B52" s="84"/>
      <c r="C52" s="84"/>
      <c r="D52" s="84"/>
      <c r="E52" s="84"/>
      <c r="F52" s="84"/>
      <c r="G52" s="84"/>
      <c r="H52" s="84"/>
      <c r="I52" s="84"/>
      <c r="J52" s="84"/>
      <c r="K52" s="54"/>
      <c r="L52" s="41" t="s">
        <v>29</v>
      </c>
      <c r="M52" s="42"/>
      <c r="N52" s="42"/>
      <c r="O52" s="32">
        <f>SUMIF(G:G,5%,M:M)</f>
        <v>0</v>
      </c>
    </row>
    <row r="53" spans="1:17" s="9" customFormat="1" ht="30" customHeight="1" x14ac:dyDescent="0.25">
      <c r="A53" s="53"/>
      <c r="B53" s="84"/>
      <c r="C53" s="84"/>
      <c r="D53" s="84"/>
      <c r="E53" s="84"/>
      <c r="F53" s="84"/>
      <c r="G53" s="84"/>
      <c r="H53" s="84"/>
      <c r="I53" s="84"/>
      <c r="J53" s="84"/>
      <c r="K53" s="54"/>
      <c r="L53" s="41" t="s">
        <v>30</v>
      </c>
      <c r="M53" s="42"/>
      <c r="N53" s="42"/>
      <c r="O53" s="32">
        <f>SUMIF(G:G,19%,M:M)</f>
        <v>0</v>
      </c>
    </row>
    <row r="54" spans="1:17" s="9" customFormat="1" ht="30" customHeight="1" x14ac:dyDescent="0.25">
      <c r="A54" s="53"/>
      <c r="B54" s="84"/>
      <c r="C54" s="84"/>
      <c r="D54" s="84"/>
      <c r="E54" s="84"/>
      <c r="F54" s="84"/>
      <c r="G54" s="84"/>
      <c r="H54" s="84"/>
      <c r="I54" s="84"/>
      <c r="J54" s="84"/>
      <c r="K54" s="54"/>
      <c r="L54" s="43" t="s">
        <v>31</v>
      </c>
      <c r="M54" s="44"/>
      <c r="N54" s="44"/>
      <c r="O54" s="31">
        <f>SUM(O52:O53)</f>
        <v>0</v>
      </c>
    </row>
    <row r="55" spans="1:17" s="9" customFormat="1" ht="30" customHeight="1" x14ac:dyDescent="0.25">
      <c r="A55" s="53"/>
      <c r="B55" s="84"/>
      <c r="C55" s="84"/>
      <c r="D55" s="84"/>
      <c r="E55" s="84"/>
      <c r="F55" s="84"/>
      <c r="G55" s="84"/>
      <c r="H55" s="84"/>
      <c r="I55" s="84"/>
      <c r="J55" s="84"/>
      <c r="K55" s="54"/>
      <c r="L55" s="45" t="s">
        <v>32</v>
      </c>
      <c r="M55" s="46"/>
      <c r="N55" s="46"/>
      <c r="O55" s="30">
        <f>SUMIF(I:I,8%,N:N)</f>
        <v>0</v>
      </c>
    </row>
    <row r="56" spans="1:17" s="9" customFormat="1" ht="37.5" customHeight="1" x14ac:dyDescent="0.25">
      <c r="A56" s="53"/>
      <c r="B56" s="84"/>
      <c r="C56" s="84"/>
      <c r="D56" s="84"/>
      <c r="E56" s="84"/>
      <c r="F56" s="84"/>
      <c r="G56" s="84"/>
      <c r="H56" s="84"/>
      <c r="I56" s="84"/>
      <c r="J56" s="84"/>
      <c r="K56" s="54"/>
      <c r="L56" s="51" t="s">
        <v>33</v>
      </c>
      <c r="M56" s="52"/>
      <c r="N56" s="52"/>
      <c r="O56" s="31">
        <f>SUM(O55)</f>
        <v>0</v>
      </c>
    </row>
    <row r="57" spans="1:17" s="9" customFormat="1" ht="32.25" customHeight="1" thickBot="1" x14ac:dyDescent="0.3">
      <c r="A57" s="55"/>
      <c r="B57" s="56"/>
      <c r="C57" s="56"/>
      <c r="D57" s="56"/>
      <c r="E57" s="56"/>
      <c r="F57" s="56"/>
      <c r="G57" s="56"/>
      <c r="H57" s="56"/>
      <c r="I57" s="56"/>
      <c r="J57" s="56"/>
      <c r="K57" s="57"/>
      <c r="L57" s="49" t="s">
        <v>34</v>
      </c>
      <c r="M57" s="50"/>
      <c r="N57" s="50"/>
      <c r="O57" s="33">
        <f>+O51+O54+O56</f>
        <v>0</v>
      </c>
    </row>
    <row r="59" spans="1:17" ht="50.1" customHeight="1" thickBot="1" x14ac:dyDescent="0.3">
      <c r="B59" s="61"/>
      <c r="C59" s="61"/>
    </row>
    <row r="60" spans="1:17" x14ac:dyDescent="0.25">
      <c r="B60" s="80" t="s">
        <v>35</v>
      </c>
      <c r="C60" s="80"/>
    </row>
    <row r="61" spans="1:17" ht="15" customHeight="1" x14ac:dyDescent="0.25">
      <c r="M61" s="35"/>
      <c r="N61" s="36"/>
      <c r="O61" s="37"/>
    </row>
    <row r="62" spans="1:17" ht="15.75" customHeight="1" x14ac:dyDescent="0.25">
      <c r="M62" s="35"/>
      <c r="N62" s="36"/>
      <c r="O62" s="37"/>
    </row>
    <row r="63" spans="1:17" ht="15" customHeight="1" x14ac:dyDescent="0.25">
      <c r="A63" s="10" t="s">
        <v>36</v>
      </c>
      <c r="M63" s="35"/>
      <c r="N63" s="36"/>
      <c r="O63" s="37"/>
    </row>
    <row r="64" spans="1:17" x14ac:dyDescent="0.25">
      <c r="A64" s="79" t="s">
        <v>37</v>
      </c>
      <c r="B64" s="79"/>
      <c r="C64" s="79"/>
      <c r="D64" s="79"/>
      <c r="E64" s="79"/>
      <c r="F64" s="79"/>
      <c r="G64" s="79"/>
      <c r="H64" s="79"/>
      <c r="I64" s="79"/>
      <c r="J64" s="79"/>
      <c r="K64" s="79"/>
      <c r="L64" s="79"/>
      <c r="M64" s="79"/>
      <c r="N64" s="79"/>
      <c r="O64" s="79"/>
      <c r="P64" s="2"/>
      <c r="Q64" s="2"/>
    </row>
    <row r="65" spans="1:17" ht="15" customHeight="1" x14ac:dyDescent="0.25">
      <c r="A65" s="78" t="s">
        <v>38</v>
      </c>
      <c r="B65" s="78"/>
      <c r="C65" s="78"/>
      <c r="D65" s="78"/>
      <c r="E65" s="78"/>
      <c r="F65" s="78"/>
      <c r="G65" s="78"/>
      <c r="H65" s="78"/>
      <c r="I65" s="78"/>
      <c r="J65" s="78"/>
      <c r="K65" s="78"/>
      <c r="L65" s="78"/>
      <c r="M65" s="78"/>
      <c r="N65" s="78"/>
      <c r="O65" s="78"/>
      <c r="P65" s="34"/>
      <c r="Q65" s="34"/>
    </row>
    <row r="66" spans="1:17" x14ac:dyDescent="0.25">
      <c r="A66" s="77" t="s">
        <v>39</v>
      </c>
      <c r="B66" s="77"/>
      <c r="C66" s="77"/>
      <c r="D66" s="77"/>
      <c r="E66" s="77"/>
      <c r="F66" s="77"/>
      <c r="G66" s="77"/>
      <c r="H66" s="77"/>
      <c r="I66" s="77"/>
      <c r="J66" s="77"/>
      <c r="K66" s="77"/>
      <c r="L66" s="77"/>
      <c r="M66" s="77"/>
      <c r="N66" s="77"/>
      <c r="O66" s="77"/>
      <c r="P66" s="5"/>
      <c r="Q66" s="5"/>
    </row>
    <row r="67" spans="1:17" x14ac:dyDescent="0.25">
      <c r="A67" s="77" t="s">
        <v>40</v>
      </c>
      <c r="B67" s="77"/>
      <c r="C67" s="77"/>
      <c r="D67" s="77"/>
      <c r="E67" s="77"/>
      <c r="F67" s="77"/>
      <c r="G67" s="77"/>
      <c r="H67" s="77"/>
      <c r="I67" s="77"/>
      <c r="J67" s="77"/>
      <c r="K67" s="77"/>
      <c r="L67" s="77"/>
      <c r="M67" s="77"/>
      <c r="N67" s="77"/>
      <c r="O67" s="77"/>
      <c r="P67" s="5"/>
      <c r="Q67" s="5"/>
    </row>
    <row r="68" spans="1:17" x14ac:dyDescent="0.25">
      <c r="K68" s="2"/>
      <c r="L68" s="2"/>
      <c r="M68" s="2"/>
      <c r="N68" s="2"/>
    </row>
    <row r="110" spans="11:15" s="2" customFormat="1" x14ac:dyDescent="0.25">
      <c r="K110" s="4"/>
      <c r="L110" s="4"/>
      <c r="M110" s="4"/>
      <c r="N110" s="4"/>
      <c r="O110" s="4"/>
    </row>
    <row r="111" spans="11:15" s="2" customFormat="1" x14ac:dyDescent="0.25">
      <c r="K111" s="4"/>
      <c r="L111" s="4"/>
      <c r="M111" s="4"/>
      <c r="N111" s="4"/>
      <c r="O111" s="4"/>
    </row>
    <row r="112" spans="11:15" s="2" customFormat="1" x14ac:dyDescent="0.25">
      <c r="K112" s="4"/>
      <c r="L112" s="4"/>
      <c r="M112" s="4"/>
      <c r="N112" s="4"/>
      <c r="O112" s="4"/>
    </row>
    <row r="113" spans="11:15" s="2" customFormat="1" x14ac:dyDescent="0.25">
      <c r="K113" s="4"/>
      <c r="L113" s="4"/>
      <c r="M113" s="4"/>
      <c r="N113" s="4"/>
      <c r="O113" s="4"/>
    </row>
  </sheetData>
  <sheetProtection algorithmName="SHA-512" hashValue="/MlYpxq/KsfEkPCrupruvDiJUZ484btgWleSlrr8LH4ZlwNh4HIbL1dihPu/KNt1CW6uxRxVD/wjRncZ90mlRA==" saltValue="ou2QVpPR/gpw7g8mTSgJsg==" spinCount="100000" sheet="1" selectLockedCells="1"/>
  <mergeCells count="35">
    <mergeCell ref="A67:O67"/>
    <mergeCell ref="A66:O66"/>
    <mergeCell ref="A65:O65"/>
    <mergeCell ref="A64:O64"/>
    <mergeCell ref="B60:C60"/>
    <mergeCell ref="A2:A5"/>
    <mergeCell ref="B2:M2"/>
    <mergeCell ref="N2:O2"/>
    <mergeCell ref="B3:M3"/>
    <mergeCell ref="N3:O3"/>
    <mergeCell ref="B4:M5"/>
    <mergeCell ref="N4:O4"/>
    <mergeCell ref="N5:O5"/>
    <mergeCell ref="M11:N11"/>
    <mergeCell ref="M9:N9"/>
    <mergeCell ref="K9:L9"/>
    <mergeCell ref="K11:L11"/>
    <mergeCell ref="F11:I11"/>
    <mergeCell ref="A49:K57"/>
    <mergeCell ref="F9:I9"/>
    <mergeCell ref="B59:C59"/>
    <mergeCell ref="A9:B11"/>
    <mergeCell ref="D9:E9"/>
    <mergeCell ref="D11:E11"/>
    <mergeCell ref="A48:K48"/>
    <mergeCell ref="L57:N57"/>
    <mergeCell ref="L56:N56"/>
    <mergeCell ref="L55:N55"/>
    <mergeCell ref="L54:N54"/>
    <mergeCell ref="L53:N53"/>
    <mergeCell ref="L52:N52"/>
    <mergeCell ref="L51:N51"/>
    <mergeCell ref="L50:N50"/>
    <mergeCell ref="L49:N49"/>
    <mergeCell ref="L48:N4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G14:G47</xm:sqref>
        </x14:dataValidation>
        <x14:dataValidation type="list" allowBlank="1" showInputMessage="1" showErrorMessage="1" xr:uid="{00000000-0002-0000-0000-000008000000}">
          <x14:formula1>
            <xm:f>Cálculos!$F$7:$F$8</xm:f>
          </x14:formula1>
          <xm:sqref>I14:I47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5" bestFit="1" customWidth="1"/>
    <col min="6" max="6" width="15" style="29" bestFit="1" customWidth="1"/>
  </cols>
  <sheetData>
    <row r="6" spans="2:6" x14ac:dyDescent="0.25">
      <c r="B6" s="11" t="s">
        <v>8</v>
      </c>
      <c r="D6" s="23" t="s">
        <v>41</v>
      </c>
      <c r="F6" s="26" t="s">
        <v>42</v>
      </c>
    </row>
    <row r="7" spans="2:6" x14ac:dyDescent="0.25">
      <c r="B7" s="2" t="s">
        <v>43</v>
      </c>
      <c r="D7" s="24">
        <v>0</v>
      </c>
      <c r="F7" s="27">
        <v>0.08</v>
      </c>
    </row>
    <row r="8" spans="2:6" x14ac:dyDescent="0.25">
      <c r="B8" s="2" t="s">
        <v>44</v>
      </c>
      <c r="D8" s="24">
        <v>0.05</v>
      </c>
      <c r="F8" s="28">
        <v>0</v>
      </c>
    </row>
    <row r="9" spans="2:6" x14ac:dyDescent="0.25">
      <c r="B9" s="2" t="s">
        <v>45</v>
      </c>
      <c r="D9" s="24">
        <v>0.19</v>
      </c>
    </row>
    <row r="10" spans="2:6" x14ac:dyDescent="0.25">
      <c r="D10"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2024-06-06T20:20:00Z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