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11 DE 2024/PUBLICACION/"/>
    </mc:Choice>
  </mc:AlternateContent>
  <xr:revisionPtr revIDLastSave="429" documentId="13_ncr:1_{A3203639-816A-4F00-A849-4E2EC2053B16}" xr6:coauthVersionLast="47" xr6:coauthVersionMax="47" xr10:uidLastSave="{078E3AAA-48BB-4F4A-8B6A-C1C4B87ECFC2}"/>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J15" i="7"/>
  <c r="N15" i="7" l="1"/>
  <c r="M15" i="7"/>
  <c r="H14" i="7"/>
  <c r="J14" i="7"/>
  <c r="L14" i="7"/>
  <c r="M14" i="7" s="1"/>
  <c r="H15" i="7"/>
  <c r="K15" i="7" s="1"/>
  <c r="O20" i="7"/>
  <c r="O18" i="7"/>
  <c r="O17" i="7"/>
  <c r="K14" i="7" l="1"/>
  <c r="O15" i="7"/>
  <c r="N14" i="7"/>
  <c r="O14" i="7" s="1"/>
  <c r="O16" i="7"/>
  <c r="O19" i="7" s="1"/>
  <c r="O23" i="7"/>
  <c r="O24" i="7" s="1"/>
  <c r="O21" i="7" l="1"/>
  <c r="O22" i="7" s="1"/>
  <c r="O25" i="7" s="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<sst xmlns="http://schemas.openxmlformats.org/spreadsheetml/2006/main" count="56" uniqueCount="53">
  <si>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</si>
  <si>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</si>
  <si>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</si>
  <si>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</si>
  <si>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</si>
  <si>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</si>
  <si>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</si>
  <si>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</si>
  <si>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</si>
  <si>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</si>
  <si>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</si>
  <si>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</si>
  <si>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</si>
  <si>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</si>
  <si>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</si>
  <si>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</si>
  <si>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</si>
  <si>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</si>
  <si>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</si>
  <si>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</si>
  <si>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</si>
  <si>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</si>
  <si>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</si>
  <si>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</si>
  <si>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</si>
  <si>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</si>
  <si>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</si>
  <si>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</si>
  <si>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</si>
  <si>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</si>
  <si>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</si>
  <si>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</si>
  <si>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</si>
  <si>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</si>
  <si>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</si>
  <si>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</si>
  <si>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</si>
  <si>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</si>
  <si>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</si>
  <si>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</si>
  <si>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</si>
  <si>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</si>
  <si>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</si>
  <si>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</si>
  <si>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</si>
  <si>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</si>
  <si>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</si>
  <si>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</si>
  <si>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</si>
  <si>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</si>
  <si>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</si>
  <si>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Contratar servicio de preservación, conservación y recuperación de contenido digital, así como el montaje avanzado del sistema DSpace en su versión 7, de acuerdo con los lineamientos establecidos en el manual gráfico de la institución.</t>
  </si>
  <si>
    <t>Servicio de montaje, recopilación y suministro de  repositorio institucional DSPACE en la nube de acuerdo con las características técnicas especificadas siguiendo el modelo sugerido por el área técnica,   y cumpliendo con los estándares de calidad actuales. Incluye los siguientes servicios: montaje de la plataforma, adaptando la interfaz JSPUI/XMLUI según la imagen institucional. Migración de datos existentes desde el servidor actual, si es necesario. Adaptación de las variables de entorno del servidor. Ajuste de la imagen institucional mediante la interfaz XMLUI o JSPUI. Normalización de datos según las directrices DRIVER 2.0 y OpenAir 2.1, así como la creación, modificación y ajuste de formularios para el ingreso de metadatos Dublín Core, de acuerdo con estándares documentales reconocidos internacionalmente. Configuración y activación del protocolo OAI-PMH. Implementación de la sindicación de contenidos mediante RSS y/o ATOM. Programación de tareas automatizadas en el servidor para realizar actividades de respaldo mediante 'CRON', asegurando un funcionamiento óptimo. Activación de filtros para búsquedas facetadas y generación de miniaturas para las carátulas de documentos. Estadísticas de uso, incluida la creación y configuración de una cuenta en Google Analytics, así como estadísticas específicas en la plataforma. Migración de datos e indexación en los diferentes robots de búsqueda. Mapeo de metadatos para la plataforma Google Scholar. Habilitación de autoarchivo de documentos para usuarios autorizados. Registro en repositorios de los principales directorios internacionales. Integración con la vista de validación de usuarios de la institución. Herramienta Text Explorer integrada con el repositorio digital , la cual transforma y optimiza el proceso de recolección de metadatos. Permite la extracción automática de metadatos de documentos PDF, simplificando la integración precisa y eficiente de información de los campos requeridos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</si>
</sst>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topLeftCell="A13"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9"/>
      <c r="B2" s="50" t="s">
        <v>0</v>
      </c>
      <c r="C2" s="50"/>
      <c r="D2" s="50"/>
      <c r="E2" s="50"/>
      <c r="F2" s="50"/>
      <c r="G2" s="50"/>
      <c r="H2" s="50"/>
      <c r="I2" s="50"/>
      <c r="J2" s="50"/>
      <c r="K2" s="50"/>
      <c r="L2" s="50"/>
      <c r="M2" s="50"/>
      <c r="N2" s="51" t="s">
        <v>1</v>
      </c>
      <c r="O2" s="51"/>
    </row>
    <row r="3" spans="1:15" ht="15.75" customHeight="1" x14ac:dyDescent="0.25">
      <c r="A3" s="49"/>
      <c r="B3" s="50" t="s">
        <v>2</v>
      </c>
      <c r="C3" s="50"/>
      <c r="D3" s="50"/>
      <c r="E3" s="50"/>
      <c r="F3" s="50"/>
      <c r="G3" s="50"/>
      <c r="H3" s="50"/>
      <c r="I3" s="50"/>
      <c r="J3" s="50"/>
      <c r="K3" s="50"/>
      <c r="L3" s="50"/>
      <c r="M3" s="50"/>
      <c r="N3" s="51" t="s">
        <v>48</v>
      </c>
      <c r="O3" s="51"/>
    </row>
    <row r="4" spans="1:15" ht="16.5" customHeight="1" x14ac:dyDescent="0.25">
      <c r="A4" s="49"/>
      <c r="B4" s="50" t="s">
        <v>3</v>
      </c>
      <c r="C4" s="50"/>
      <c r="D4" s="50"/>
      <c r="E4" s="50"/>
      <c r="F4" s="50"/>
      <c r="G4" s="50"/>
      <c r="H4" s="50"/>
      <c r="I4" s="50"/>
      <c r="J4" s="50"/>
      <c r="K4" s="50"/>
      <c r="L4" s="50"/>
      <c r="M4" s="50"/>
      <c r="N4" s="51" t="s">
        <v>49</v>
      </c>
      <c r="O4" s="51"/>
    </row>
    <row r="5" spans="1:15" ht="15" customHeight="1" x14ac:dyDescent="0.25">
      <c r="A5" s="49"/>
      <c r="B5" s="50"/>
      <c r="C5" s="50"/>
      <c r="D5" s="50"/>
      <c r="E5" s="50"/>
      <c r="F5" s="50"/>
      <c r="G5" s="50"/>
      <c r="H5" s="50"/>
      <c r="I5" s="50"/>
      <c r="J5" s="50"/>
      <c r="K5" s="50"/>
      <c r="L5" s="50"/>
      <c r="M5" s="50"/>
      <c r="N5" s="51" t="s">
        <v>46</v>
      </c>
      <c r="O5" s="51"/>
    </row>
    <row r="7" spans="1:15" x14ac:dyDescent="0.25">
      <c r="A7" s="5" t="s">
        <v>4</v>
      </c>
    </row>
    <row r="8" spans="1:15" ht="9.9499999999999993" customHeight="1" x14ac:dyDescent="0.25">
      <c r="A8" s="6"/>
    </row>
    <row r="9" spans="1:15" ht="30" customHeight="1" x14ac:dyDescent="0.25">
      <c r="A9" s="71" t="s">
        <v>5</v>
      </c>
      <c r="B9" s="72"/>
      <c r="D9" s="56" t="s">
        <v>6</v>
      </c>
      <c r="E9" s="57"/>
      <c r="F9" s="58"/>
      <c r="G9" s="59"/>
      <c r="H9" s="59"/>
      <c r="I9" s="60"/>
      <c r="K9" s="56" t="s">
        <v>7</v>
      </c>
      <c r="L9" s="57"/>
      <c r="M9" s="54"/>
      <c r="N9" s="55"/>
    </row>
    <row r="10" spans="1:15" ht="8.25" customHeight="1" x14ac:dyDescent="0.25">
      <c r="A10" s="73"/>
      <c r="B10" s="74"/>
      <c r="C10" s="7"/>
      <c r="E10" s="8"/>
      <c r="F10" s="8"/>
      <c r="M10" s="8"/>
      <c r="N10" s="2"/>
    </row>
    <row r="11" spans="1:15" ht="30" customHeight="1" x14ac:dyDescent="0.25">
      <c r="A11" s="75"/>
      <c r="B11" s="76"/>
      <c r="D11" s="56" t="s">
        <v>8</v>
      </c>
      <c r="E11" s="57"/>
      <c r="F11" s="58"/>
      <c r="G11" s="59"/>
      <c r="H11" s="59"/>
      <c r="I11" s="60"/>
      <c r="K11" s="56" t="s">
        <v>9</v>
      </c>
      <c r="L11" s="57"/>
      <c r="M11" s="52"/>
      <c r="N11" s="5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23.75" customHeight="1" x14ac:dyDescent="0.25">
      <c r="A14" s="26">
        <v>1</v>
      </c>
      <c r="B14" s="91" t="s">
        <v>51</v>
      </c>
      <c r="C14" s="12"/>
      <c r="D14" s="44">
        <v>1</v>
      </c>
      <c r="E14" s="44" t="s">
        <v>50</v>
      </c>
      <c r="F14" s="13"/>
      <c r="G14" s="11">
        <v>0</v>
      </c>
      <c r="H14" s="1">
        <f>+ROUND(F14*G14,0)</f>
        <v>0</v>
      </c>
      <c r="I14" s="11">
        <v>0</v>
      </c>
      <c r="J14" s="1">
        <f t="shared" ref="J14:J15" si="0">ROUND(F14*I14,0)</f>
        <v>0</v>
      </c>
      <c r="K14" s="1">
        <f t="shared" ref="K14:K15" si="1">ROUND(F14+H14+J14,0)</f>
        <v>0</v>
      </c>
      <c r="L14" s="1">
        <f t="shared" ref="L14:L15" si="2">ROUND(F14*D14,0)</f>
        <v>0</v>
      </c>
      <c r="M14" s="1">
        <f t="shared" ref="M14:M15" si="3">ROUND(L14*G14,0)</f>
        <v>0</v>
      </c>
      <c r="N14" s="1">
        <f t="shared" ref="N14:N15" si="4">ROUND(L14*I14,0)</f>
        <v>0</v>
      </c>
      <c r="O14" s="27">
        <f t="shared" ref="O14:O15" si="5">ROUND(L14+N14+M14,0)</f>
        <v>0</v>
      </c>
    </row>
    <row r="15" spans="1:15" s="9" customFormat="1" ht="387.75" customHeight="1" thickBot="1" x14ac:dyDescent="0.3">
      <c r="A15" s="26">
        <v>2</v>
      </c>
      <c r="B15" s="91" t="s">
        <v>52</v>
      </c>
      <c r="C15" s="12"/>
      <c r="D15" s="44">
        <v>1</v>
      </c>
      <c r="E15" s="44" t="s">
        <v>50</v>
      </c>
      <c r="F15" s="13"/>
      <c r="G15" s="11">
        <v>0</v>
      </c>
      <c r="H15" s="1">
        <f t="shared" ref="H15" si="6">+ROUND(F15*G15,0)</f>
        <v>0</v>
      </c>
      <c r="I15" s="11">
        <v>0</v>
      </c>
      <c r="J15" s="1">
        <f t="shared" si="0"/>
        <v>0</v>
      </c>
      <c r="K15" s="1">
        <f t="shared" si="1"/>
        <v>0</v>
      </c>
      <c r="L15" s="1">
        <f t="shared" si="2"/>
        <v>0</v>
      </c>
      <c r="M15" s="1">
        <f t="shared" si="3"/>
        <v>0</v>
      </c>
      <c r="N15" s="1">
        <f t="shared" si="4"/>
        <v>0</v>
      </c>
      <c r="O15" s="27">
        <f t="shared" si="5"/>
        <v>0</v>
      </c>
    </row>
    <row r="16" spans="1:15" s="9" customFormat="1" ht="42" customHeight="1" thickBot="1" x14ac:dyDescent="0.3">
      <c r="A16" s="77" t="s">
        <v>25</v>
      </c>
      <c r="B16" s="78"/>
      <c r="C16" s="78"/>
      <c r="D16" s="78"/>
      <c r="E16" s="78"/>
      <c r="F16" s="78"/>
      <c r="G16" s="78"/>
      <c r="H16" s="78"/>
      <c r="I16" s="78"/>
      <c r="J16" s="78"/>
      <c r="K16" s="78"/>
      <c r="L16" s="89" t="s">
        <v>26</v>
      </c>
      <c r="M16" s="90"/>
      <c r="N16" s="90"/>
      <c r="O16" s="35">
        <f>SUMIF(G:G,0%,L:L)+SUMIF(G:G,"",L:L)</f>
        <v>0</v>
      </c>
    </row>
    <row r="17" spans="1:17" s="9" customFormat="1" ht="39" customHeight="1" x14ac:dyDescent="0.25">
      <c r="A17" s="61" t="s">
        <v>47</v>
      </c>
      <c r="B17" s="62"/>
      <c r="C17" s="62"/>
      <c r="D17" s="62"/>
      <c r="E17" s="62"/>
      <c r="F17" s="62"/>
      <c r="G17" s="62"/>
      <c r="H17" s="62"/>
      <c r="I17" s="62"/>
      <c r="J17" s="62"/>
      <c r="K17" s="63"/>
      <c r="L17" s="83" t="s">
        <v>27</v>
      </c>
      <c r="M17" s="84"/>
      <c r="N17" s="84"/>
      <c r="O17" s="36">
        <f>SUMIF(G:G,5%,L:L)</f>
        <v>0</v>
      </c>
    </row>
    <row r="18" spans="1:17" s="9" customFormat="1" ht="30" customHeight="1" x14ac:dyDescent="0.25">
      <c r="A18" s="64"/>
      <c r="B18" s="65"/>
      <c r="C18" s="65"/>
      <c r="D18" s="65"/>
      <c r="E18" s="65"/>
      <c r="F18" s="65"/>
      <c r="G18" s="65"/>
      <c r="H18" s="65"/>
      <c r="I18" s="65"/>
      <c r="J18" s="65"/>
      <c r="K18" s="66"/>
      <c r="L18" s="83" t="s">
        <v>28</v>
      </c>
      <c r="M18" s="84"/>
      <c r="N18" s="84"/>
      <c r="O18" s="36">
        <f>SUMIF(G:G,19%,L:L)</f>
        <v>0</v>
      </c>
    </row>
    <row r="19" spans="1:17" s="9" customFormat="1" ht="30" customHeight="1" x14ac:dyDescent="0.25">
      <c r="A19" s="64"/>
      <c r="B19" s="65"/>
      <c r="C19" s="65"/>
      <c r="D19" s="65"/>
      <c r="E19" s="65"/>
      <c r="F19" s="65"/>
      <c r="G19" s="65"/>
      <c r="H19" s="65"/>
      <c r="I19" s="65"/>
      <c r="J19" s="65"/>
      <c r="K19" s="66"/>
      <c r="L19" s="85" t="s">
        <v>21</v>
      </c>
      <c r="M19" s="86"/>
      <c r="N19" s="86"/>
      <c r="O19" s="37">
        <f>SUM(O16:O18)</f>
        <v>0</v>
      </c>
    </row>
    <row r="20" spans="1:17" s="9" customFormat="1" ht="30" customHeight="1" x14ac:dyDescent="0.25">
      <c r="A20" s="64"/>
      <c r="B20" s="65"/>
      <c r="C20" s="65"/>
      <c r="D20" s="65"/>
      <c r="E20" s="65"/>
      <c r="F20" s="65"/>
      <c r="G20" s="65"/>
      <c r="H20" s="65"/>
      <c r="I20" s="65"/>
      <c r="J20" s="65"/>
      <c r="K20" s="66"/>
      <c r="L20" s="87" t="s">
        <v>29</v>
      </c>
      <c r="M20" s="88"/>
      <c r="N20" s="88"/>
      <c r="O20" s="38">
        <f>SUMIF(G:G,5%,M:M)</f>
        <v>0</v>
      </c>
    </row>
    <row r="21" spans="1:17" s="9" customFormat="1" ht="30" customHeight="1" x14ac:dyDescent="0.25">
      <c r="A21" s="64"/>
      <c r="B21" s="65"/>
      <c r="C21" s="65"/>
      <c r="D21" s="65"/>
      <c r="E21" s="65"/>
      <c r="F21" s="65"/>
      <c r="G21" s="65"/>
      <c r="H21" s="65"/>
      <c r="I21" s="65"/>
      <c r="J21" s="65"/>
      <c r="K21" s="66"/>
      <c r="L21" s="87" t="s">
        <v>30</v>
      </c>
      <c r="M21" s="88"/>
      <c r="N21" s="88"/>
      <c r="O21" s="38">
        <f>SUMIF(G:G,19%,M:M)</f>
        <v>0</v>
      </c>
    </row>
    <row r="22" spans="1:17" s="9" customFormat="1" ht="30" customHeight="1" x14ac:dyDescent="0.25">
      <c r="A22" s="64"/>
      <c r="B22" s="65"/>
      <c r="C22" s="65"/>
      <c r="D22" s="65"/>
      <c r="E22" s="65"/>
      <c r="F22" s="65"/>
      <c r="G22" s="65"/>
      <c r="H22" s="65"/>
      <c r="I22" s="65"/>
      <c r="J22" s="65"/>
      <c r="K22" s="66"/>
      <c r="L22" s="85" t="s">
        <v>31</v>
      </c>
      <c r="M22" s="86"/>
      <c r="N22" s="86"/>
      <c r="O22" s="37">
        <f>SUM(O20:O21)</f>
        <v>0</v>
      </c>
    </row>
    <row r="23" spans="1:17" s="9" customFormat="1" ht="30" customHeight="1" x14ac:dyDescent="0.25">
      <c r="A23" s="64"/>
      <c r="B23" s="65"/>
      <c r="C23" s="65"/>
      <c r="D23" s="65"/>
      <c r="E23" s="65"/>
      <c r="F23" s="65"/>
      <c r="G23" s="65"/>
      <c r="H23" s="65"/>
      <c r="I23" s="65"/>
      <c r="J23" s="65"/>
      <c r="K23" s="66"/>
      <c r="L23" s="83" t="s">
        <v>32</v>
      </c>
      <c r="M23" s="84"/>
      <c r="N23" s="84"/>
      <c r="O23" s="36">
        <f>SUMIF(I:I,8%,N:N)</f>
        <v>0</v>
      </c>
    </row>
    <row r="24" spans="1:17" s="9" customFormat="1" ht="37.5" customHeight="1" x14ac:dyDescent="0.25">
      <c r="A24" s="64"/>
      <c r="B24" s="65"/>
      <c r="C24" s="65"/>
      <c r="D24" s="65"/>
      <c r="E24" s="65"/>
      <c r="F24" s="65"/>
      <c r="G24" s="65"/>
      <c r="H24" s="65"/>
      <c r="I24" s="65"/>
      <c r="J24" s="65"/>
      <c r="K24" s="66"/>
      <c r="L24" s="81" t="s">
        <v>33</v>
      </c>
      <c r="M24" s="82"/>
      <c r="N24" s="82"/>
      <c r="O24" s="37">
        <f>SUM(O23)</f>
        <v>0</v>
      </c>
    </row>
    <row r="25" spans="1:17" s="9" customFormat="1" ht="32.25" customHeight="1" thickBot="1" x14ac:dyDescent="0.3">
      <c r="A25" s="67"/>
      <c r="B25" s="68"/>
      <c r="C25" s="68"/>
      <c r="D25" s="68"/>
      <c r="E25" s="68"/>
      <c r="F25" s="68"/>
      <c r="G25" s="68"/>
      <c r="H25" s="68"/>
      <c r="I25" s="68"/>
      <c r="J25" s="68"/>
      <c r="K25" s="69"/>
      <c r="L25" s="79" t="s">
        <v>34</v>
      </c>
      <c r="M25" s="80"/>
      <c r="N25" s="80"/>
      <c r="O25" s="39">
        <f>+O19+O22+O24</f>
        <v>0</v>
      </c>
    </row>
    <row r="27" spans="1:17" ht="50.1" customHeight="1" thickBot="1" x14ac:dyDescent="0.3">
      <c r="B27" s="70"/>
      <c r="C27" s="70"/>
    </row>
    <row r="28" spans="1:17" x14ac:dyDescent="0.25">
      <c r="B28" s="48" t="s">
        <v>35</v>
      </c>
      <c r="C28" s="48"/>
    </row>
    <row r="29" spans="1:17" ht="15" customHeight="1" x14ac:dyDescent="0.25">
      <c r="M29" s="41"/>
      <c r="N29" s="42"/>
      <c r="O29" s="43"/>
    </row>
    <row r="30" spans="1:17" ht="15.75" customHeight="1" x14ac:dyDescent="0.25">
      <c r="M30" s="41"/>
      <c r="N30" s="42"/>
      <c r="O30" s="43"/>
    </row>
    <row r="31" spans="1:17" ht="15" customHeight="1" x14ac:dyDescent="0.25">
      <c r="A31" s="10" t="s">
        <v>36</v>
      </c>
      <c r="M31" s="41"/>
      <c r="N31" s="42"/>
      <c r="O31" s="43"/>
    </row>
    <row r="32" spans="1:17" x14ac:dyDescent="0.25">
      <c r="A32" s="47" t="s">
        <v>37</v>
      </c>
      <c r="B32" s="47"/>
      <c r="C32" s="47"/>
      <c r="D32" s="47"/>
      <c r="E32" s="47"/>
      <c r="F32" s="47"/>
      <c r="G32" s="47"/>
      <c r="H32" s="47"/>
      <c r="I32" s="47"/>
      <c r="J32" s="47"/>
      <c r="K32" s="47"/>
      <c r="L32" s="47"/>
      <c r="M32" s="47"/>
      <c r="N32" s="47"/>
      <c r="O32" s="47"/>
      <c r="P32" s="2"/>
      <c r="Q32" s="2"/>
    </row>
    <row r="33" spans="1:17" ht="15" customHeight="1" x14ac:dyDescent="0.25">
      <c r="A33" s="46" t="s">
        <v>38</v>
      </c>
      <c r="B33" s="46"/>
      <c r="C33" s="46"/>
      <c r="D33" s="46"/>
      <c r="E33" s="46"/>
      <c r="F33" s="46"/>
      <c r="G33" s="46"/>
      <c r="H33" s="46"/>
      <c r="I33" s="46"/>
      <c r="J33" s="46"/>
      <c r="K33" s="46"/>
      <c r="L33" s="46"/>
      <c r="M33" s="46"/>
      <c r="N33" s="46"/>
      <c r="O33" s="46"/>
      <c r="P33" s="40"/>
      <c r="Q33" s="40"/>
    </row>
    <row r="34" spans="1:17" x14ac:dyDescent="0.25">
      <c r="A34" s="45" t="s">
        <v>39</v>
      </c>
      <c r="B34" s="45"/>
      <c r="C34" s="45"/>
      <c r="D34" s="45"/>
      <c r="E34" s="45"/>
      <c r="F34" s="45"/>
      <c r="G34" s="45"/>
      <c r="H34" s="45"/>
      <c r="I34" s="45"/>
      <c r="J34" s="45"/>
      <c r="K34" s="45"/>
      <c r="L34" s="45"/>
      <c r="M34" s="45"/>
      <c r="N34" s="45"/>
      <c r="O34" s="45"/>
      <c r="P34" s="5"/>
      <c r="Q34" s="5"/>
    </row>
    <row r="35" spans="1:17" x14ac:dyDescent="0.25">
      <c r="A35" s="45" t="s">
        <v>40</v>
      </c>
      <c r="B35" s="45"/>
      <c r="C35" s="45"/>
      <c r="D35" s="45"/>
      <c r="E35" s="45"/>
      <c r="F35" s="45"/>
      <c r="G35" s="45"/>
      <c r="H35" s="45"/>
      <c r="I35" s="45"/>
      <c r="J35" s="45"/>
      <c r="K35" s="45"/>
      <c r="L35" s="45"/>
      <c r="M35" s="45"/>
      <c r="N35" s="45"/>
      <c r="O35" s="45"/>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jKH4nBSCUEE8yABB3jRjo+paHGqA5jwI/tc1MulSHDxtx4uUFOxNSmCc7ckT6NampRJ2omLpF3KhbXjhHizjfA==" saltValue="H0OeGaIdFhxBkm2wkWA4i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2024-05-15T17:23:39Z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