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87 DE 2024/PUBLICACION/"/>
    </mc:Choice>
  </mc:AlternateContent>
  <xr:revisionPtr revIDLastSave="409" documentId="13_ncr:1_{A3203639-816A-4F00-A849-4E2EC2053B16}" xr6:coauthVersionLast="47" xr6:coauthVersionMax="47" xr10:uidLastSave="{CE2CC95A-5EDD-488A-B23B-233688D2FD27}"/>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L16" i="7"/>
  <c r="M16" i="7" s="1"/>
  <c r="L17" i="7"/>
  <c r="N17" i="7" s="1"/>
  <c r="J15" i="7"/>
  <c r="J16" i="7"/>
  <c r="J17" i="7"/>
  <c r="N15" i="7" l="1"/>
  <c r="M15" i="7"/>
  <c r="N16" i="7"/>
  <c r="O16" i="7" s="1"/>
  <c r="M17" i="7"/>
  <c r="O17" i="7" s="1"/>
  <c r="H14" i="7"/>
  <c r="J14" i="7"/>
  <c r="L14" i="7"/>
  <c r="M14" i="7" s="1"/>
  <c r="H15" i="7"/>
  <c r="K15" i="7" s="1"/>
  <c r="H16" i="7"/>
  <c r="K16" i="7" s="1"/>
  <c r="H17" i="7"/>
  <c r="K17" i="7" s="1"/>
  <c r="O22" i="7"/>
  <c r="O20" i="7"/>
  <c r="O19" i="7"/>
  <c r="K14" i="7" l="1"/>
  <c r="O15" i="7"/>
  <c r="N14" i="7"/>
  <c r="O14" i="7" s="1"/>
  <c r="O18" i="7"/>
  <c r="O21" i="7" s="1"/>
  <c r="O25" i="7"/>
  <c r="O26" i="7" s="1"/>
  <c r="O23" i="7" l="1"/>
  <c r="O24" i="7" s="1"/>
  <c r="O27" i="7" s="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<sst xmlns="http://schemas.openxmlformats.org/spreadsheetml/2006/main" count="60" uniqueCount="55">
  <si>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</si>
  <si>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</si>
  <si>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</si>
  <si>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</si>
  <si>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</si>
  <si>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</si>
  <si>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</si>
  <si>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</si>
  <si>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</si>
  <si>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</si>
  <si>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</si>
  <si>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</si>
  <si>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</si>
  <si>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</si>
  <si>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</si>
  <si>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</si>
  <si>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</si>
  <si>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</si>
  <si>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</si>
  <si>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</si>
  <si>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</si>
  <si>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</si>
  <si>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</si>
  <si>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</si>
  <si>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</si>
  <si>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</si>
  <si>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</si>
  <si>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</si>
  <si>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</si>
  <si>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</si>
  <si>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</si>
  <si>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</si>
  <si>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</si>
  <si>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</si>
  <si>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</si>
  <si>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</si>
  <si>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</si>
  <si>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</si>
  <si>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</si>
  <si>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</si>
  <si>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</si>
  <si>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</si>
  <si>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</si>
  <si>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</si>
  <si>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</si>
  <si>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</si>
  <si>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</si>
  <si>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</si>
  <si>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</si>
  <si>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</si>
  <si>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</si>
  <si>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ALOJAMIENTO (FUSAGASUGÁ, GIRARDOT, UBATÉ, FACATATIVÁ, SOACHA, ZIPAQUIRÁ, CHÍA)                                                              •El servicio de hospedaje en habitaciones individuales •Menaje básico de habitación (cobijas, almohadas y toallas). • Las habitaciones deben contar con acceso a servicios básicos y acceso a zonas comunes (servicio de luz, agua, Wifi)  </t>
  </si>
  <si>
    <t>SERVICIO DE ALIMENTACIÓN "DESAYUNO- ALMUERZO Y CENA" (FUSAGASUGÁ, GIRARDOT, UBATÉ, FACATATIVÁ, SOACHA, ZIPAQUIRÁ, CHÍA)                                                                                                        Desayuno: Una bebida. un carbohidrato 110 gr. + una porción de fruta 100 gr. + un lácteo. Almuerzo: Una proteína animal 150 gr. + un carbohidrato 110 gr. + una harina 100 gr. + una ensalada 100 gr. + Bebida Refresco tipo tetrabrik 200 ml. Gaseosa mini 250 ml. Cena: Una proteína animal 150 gr. + un carbohidrato 110 gr. + una harina 100 gr. + una ensalada 100gr. + Bebida Refresco tipo tetrabrik 200 ml. o Gaseosa mini 250 ml.</t>
  </si>
  <si>
    <t>SERVICIO DE TRANSPORTE INTERMUNICIPAL BOGOTÀ-FUSAGASUGÁ, Vehículo Automóvil</t>
  </si>
  <si>
    <t>SERVICIO  DE COMIDAS ESPECIALES(FUSAGASUGÁ, GIRARDOT, UBATÉ, FACATATIVÁ, SOACHA, ZIPAQUIRÁ, CHÍA)                                                                     . proteína animal 250 gr. + un carbohidrato 180 gr. + una harina 100 gr. + una ensalada 120 gr.+ Bebida Refresco tipo tetrabrik 400 ml. o Gaseosa mini 250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</si>
</sst>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71.425781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23.75" customHeight="1" x14ac:dyDescent="0.2">
      <c r="A14" s="26">
        <v>1</v>
      </c>
      <c r="B14" s="44" t="s">
        <v>51</v>
      </c>
      <c r="C14" s="12"/>
      <c r="D14" s="45">
        <v>280</v>
      </c>
      <c r="E14" s="45" t="s">
        <v>50</v>
      </c>
      <c r="F14" s="13"/>
      <c r="G14" s="11">
        <v>0</v>
      </c>
      <c r="H14" s="1">
        <f>+ROUND(F14*G14,0)</f>
        <v>0</v>
      </c>
      <c r="I14" s="11">
        <v>0</v>
      </c>
      <c r="J14" s="1">
        <f t="shared" ref="J14:J17" si="0">ROUND(F14*I14,0)</f>
        <v>0</v>
      </c>
      <c r="K14" s="1">
        <f t="shared" ref="K14:K17" si="1">ROUND(F14+H14+J14,0)</f>
        <v>0</v>
      </c>
      <c r="L14" s="1">
        <f t="shared" ref="L14:L17" si="2">ROUND(F14*D14,0)</f>
        <v>0</v>
      </c>
      <c r="M14" s="1">
        <f t="shared" ref="M14:M17" si="3">ROUND(L14*G14,0)</f>
        <v>0</v>
      </c>
      <c r="N14" s="1">
        <f t="shared" ref="N14:N17" si="4">ROUND(L14*I14,0)</f>
        <v>0</v>
      </c>
      <c r="O14" s="27">
        <f t="shared" ref="O14:O17" si="5">ROUND(L14+N14+M14,0)</f>
        <v>0</v>
      </c>
    </row>
    <row r="15" spans="1:15" s="9" customFormat="1" ht="157.5" customHeight="1" x14ac:dyDescent="0.2">
      <c r="A15" s="26">
        <v>2</v>
      </c>
      <c r="B15" s="44" t="s">
        <v>52</v>
      </c>
      <c r="C15" s="12"/>
      <c r="D15" s="45">
        <v>320</v>
      </c>
      <c r="E15" s="45" t="s">
        <v>50</v>
      </c>
      <c r="F15" s="13"/>
      <c r="G15" s="11">
        <v>0</v>
      </c>
      <c r="H15" s="1">
        <f t="shared" ref="H15:H17" si="6">+ROUND(F15*G15,0)</f>
        <v>0</v>
      </c>
      <c r="I15" s="11">
        <v>0</v>
      </c>
      <c r="J15" s="1">
        <f t="shared" si="0"/>
        <v>0</v>
      </c>
      <c r="K15" s="1">
        <f t="shared" si="1"/>
        <v>0</v>
      </c>
      <c r="L15" s="1">
        <f t="shared" si="2"/>
        <v>0</v>
      </c>
      <c r="M15" s="1">
        <f t="shared" si="3"/>
        <v>0</v>
      </c>
      <c r="N15" s="1">
        <f t="shared" si="4"/>
        <v>0</v>
      </c>
      <c r="O15" s="27">
        <f t="shared" si="5"/>
        <v>0</v>
      </c>
    </row>
    <row r="16" spans="1:15" s="9" customFormat="1" ht="76.5" customHeight="1" x14ac:dyDescent="0.2">
      <c r="A16" s="26">
        <v>3</v>
      </c>
      <c r="B16" s="44" t="s">
        <v>53</v>
      </c>
      <c r="C16" s="12"/>
      <c r="D16" s="45">
        <v>8</v>
      </c>
      <c r="E16" s="45" t="s">
        <v>50</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112.5" customHeight="1" thickBot="1" x14ac:dyDescent="0.25">
      <c r="A17" s="26">
        <v>4</v>
      </c>
      <c r="B17" s="44" t="s">
        <v>54</v>
      </c>
      <c r="C17" s="12"/>
      <c r="D17" s="45">
        <v>46</v>
      </c>
      <c r="E17" s="45" t="s">
        <v>50</v>
      </c>
      <c r="F17" s="13"/>
      <c r="G17" s="11">
        <v>0</v>
      </c>
      <c r="H17" s="1">
        <f t="shared" si="6"/>
        <v>0</v>
      </c>
      <c r="I17" s="11">
        <v>0</v>
      </c>
      <c r="J17" s="1">
        <f t="shared" si="0"/>
        <v>0</v>
      </c>
      <c r="K17" s="1">
        <f t="shared" si="1"/>
        <v>0</v>
      </c>
      <c r="L17" s="1">
        <f t="shared" si="2"/>
        <v>0</v>
      </c>
      <c r="M17" s="1">
        <f t="shared" si="3"/>
        <v>0</v>
      </c>
      <c r="N17" s="1">
        <f t="shared" si="4"/>
        <v>0</v>
      </c>
      <c r="O17" s="27">
        <f t="shared" si="5"/>
        <v>0</v>
      </c>
    </row>
    <row r="18" spans="1:15" s="9" customFormat="1" ht="42" customHeight="1" thickBot="1" x14ac:dyDescent="0.3">
      <c r="A18" s="79" t="s">
        <v>25</v>
      </c>
      <c r="B18" s="80"/>
      <c r="C18" s="80"/>
      <c r="D18" s="80"/>
      <c r="E18" s="80"/>
      <c r="F18" s="80"/>
      <c r="G18" s="80"/>
      <c r="H18" s="80"/>
      <c r="I18" s="80"/>
      <c r="J18" s="80"/>
      <c r="K18" s="80"/>
      <c r="L18" s="52" t="s">
        <v>26</v>
      </c>
      <c r="M18" s="53"/>
      <c r="N18" s="53"/>
      <c r="O18" s="35">
        <f>SUMIF(G:G,0%,L:L)+SUMIF(G:G,"",L:L)</f>
        <v>0</v>
      </c>
    </row>
    <row r="19" spans="1:15" s="9" customFormat="1" ht="39" customHeight="1" x14ac:dyDescent="0.25">
      <c r="A19" s="58" t="s">
        <v>47</v>
      </c>
      <c r="B19" s="59"/>
      <c r="C19" s="59"/>
      <c r="D19" s="59"/>
      <c r="E19" s="59"/>
      <c r="F19" s="59"/>
      <c r="G19" s="59"/>
      <c r="H19" s="59"/>
      <c r="I19" s="59"/>
      <c r="J19" s="59"/>
      <c r="K19" s="60"/>
      <c r="L19" s="50" t="s">
        <v>27</v>
      </c>
      <c r="M19" s="51"/>
      <c r="N19" s="51"/>
      <c r="O19" s="36">
        <f>SUMIF(G:G,5%,L:L)</f>
        <v>0</v>
      </c>
    </row>
    <row r="20" spans="1:15" s="9" customFormat="1" ht="30" customHeight="1" x14ac:dyDescent="0.25">
      <c r="A20" s="61"/>
      <c r="B20" s="62"/>
      <c r="C20" s="62"/>
      <c r="D20" s="62"/>
      <c r="E20" s="62"/>
      <c r="F20" s="62"/>
      <c r="G20" s="62"/>
      <c r="H20" s="62"/>
      <c r="I20" s="62"/>
      <c r="J20" s="62"/>
      <c r="K20" s="63"/>
      <c r="L20" s="50" t="s">
        <v>28</v>
      </c>
      <c r="M20" s="51"/>
      <c r="N20" s="51"/>
      <c r="O20" s="36">
        <f>SUMIF(G:G,19%,L:L)</f>
        <v>0</v>
      </c>
    </row>
    <row r="21" spans="1:15" s="9" customFormat="1" ht="30" customHeight="1" x14ac:dyDescent="0.25">
      <c r="A21" s="61"/>
      <c r="B21" s="62"/>
      <c r="C21" s="62"/>
      <c r="D21" s="62"/>
      <c r="E21" s="62"/>
      <c r="F21" s="62"/>
      <c r="G21" s="62"/>
      <c r="H21" s="62"/>
      <c r="I21" s="62"/>
      <c r="J21" s="62"/>
      <c r="K21" s="63"/>
      <c r="L21" s="48" t="s">
        <v>21</v>
      </c>
      <c r="M21" s="49"/>
      <c r="N21" s="49"/>
      <c r="O21" s="37">
        <f>SUM(O18:O20)</f>
        <v>0</v>
      </c>
    </row>
    <row r="22" spans="1:15" s="9" customFormat="1" ht="30" customHeight="1" x14ac:dyDescent="0.25">
      <c r="A22" s="61"/>
      <c r="B22" s="62"/>
      <c r="C22" s="62"/>
      <c r="D22" s="62"/>
      <c r="E22" s="62"/>
      <c r="F22" s="62"/>
      <c r="G22" s="62"/>
      <c r="H22" s="62"/>
      <c r="I22" s="62"/>
      <c r="J22" s="62"/>
      <c r="K22" s="63"/>
      <c r="L22" s="46" t="s">
        <v>29</v>
      </c>
      <c r="M22" s="47"/>
      <c r="N22" s="47"/>
      <c r="O22" s="38">
        <f>SUMIF(G:G,5%,M:M)</f>
        <v>0</v>
      </c>
    </row>
    <row r="23" spans="1:15" s="9" customFormat="1" ht="30" customHeight="1" x14ac:dyDescent="0.25">
      <c r="A23" s="61"/>
      <c r="B23" s="62"/>
      <c r="C23" s="62"/>
      <c r="D23" s="62"/>
      <c r="E23" s="62"/>
      <c r="F23" s="62"/>
      <c r="G23" s="62"/>
      <c r="H23" s="62"/>
      <c r="I23" s="62"/>
      <c r="J23" s="62"/>
      <c r="K23" s="63"/>
      <c r="L23" s="46" t="s">
        <v>30</v>
      </c>
      <c r="M23" s="47"/>
      <c r="N23" s="47"/>
      <c r="O23" s="38">
        <f>SUMIF(G:G,19%,M:M)</f>
        <v>0</v>
      </c>
    </row>
    <row r="24" spans="1:15" s="9" customFormat="1" ht="30" customHeight="1" x14ac:dyDescent="0.25">
      <c r="A24" s="61"/>
      <c r="B24" s="62"/>
      <c r="C24" s="62"/>
      <c r="D24" s="62"/>
      <c r="E24" s="62"/>
      <c r="F24" s="62"/>
      <c r="G24" s="62"/>
      <c r="H24" s="62"/>
      <c r="I24" s="62"/>
      <c r="J24" s="62"/>
      <c r="K24" s="63"/>
      <c r="L24" s="48" t="s">
        <v>31</v>
      </c>
      <c r="M24" s="49"/>
      <c r="N24" s="49"/>
      <c r="O24" s="37">
        <f>SUM(O22:O23)</f>
        <v>0</v>
      </c>
    </row>
    <row r="25" spans="1:15" s="9" customFormat="1" ht="30" customHeight="1" x14ac:dyDescent="0.25">
      <c r="A25" s="61"/>
      <c r="B25" s="62"/>
      <c r="C25" s="62"/>
      <c r="D25" s="62"/>
      <c r="E25" s="62"/>
      <c r="F25" s="62"/>
      <c r="G25" s="62"/>
      <c r="H25" s="62"/>
      <c r="I25" s="62"/>
      <c r="J25" s="62"/>
      <c r="K25" s="63"/>
      <c r="L25" s="50" t="s">
        <v>32</v>
      </c>
      <c r="M25" s="51"/>
      <c r="N25" s="51"/>
      <c r="O25" s="36">
        <f>SUMIF(I:I,8%,N:N)</f>
        <v>0</v>
      </c>
    </row>
    <row r="26" spans="1:15" s="9" customFormat="1" ht="37.5" customHeight="1" x14ac:dyDescent="0.25">
      <c r="A26" s="61"/>
      <c r="B26" s="62"/>
      <c r="C26" s="62"/>
      <c r="D26" s="62"/>
      <c r="E26" s="62"/>
      <c r="F26" s="62"/>
      <c r="G26" s="62"/>
      <c r="H26" s="62"/>
      <c r="I26" s="62"/>
      <c r="J26" s="62"/>
      <c r="K26" s="63"/>
      <c r="L26" s="56" t="s">
        <v>33</v>
      </c>
      <c r="M26" s="57"/>
      <c r="N26" s="57"/>
      <c r="O26" s="37">
        <f>SUM(O25)</f>
        <v>0</v>
      </c>
    </row>
    <row r="27" spans="1:15" s="9" customFormat="1" ht="32.25" customHeight="1" thickBot="1" x14ac:dyDescent="0.3">
      <c r="A27" s="64"/>
      <c r="B27" s="65"/>
      <c r="C27" s="65"/>
      <c r="D27" s="65"/>
      <c r="E27" s="65"/>
      <c r="F27" s="65"/>
      <c r="G27" s="65"/>
      <c r="H27" s="65"/>
      <c r="I27" s="65"/>
      <c r="J27" s="65"/>
      <c r="K27" s="66"/>
      <c r="L27" s="54" t="s">
        <v>34</v>
      </c>
      <c r="M27" s="55"/>
      <c r="N27" s="55"/>
      <c r="O27" s="39">
        <f>+O21+O24+O26</f>
        <v>0</v>
      </c>
    </row>
    <row r="29" spans="1:15" ht="50.1" customHeight="1" thickBot="1" x14ac:dyDescent="0.3">
      <c r="B29" s="70"/>
      <c r="C29" s="70"/>
    </row>
    <row r="30" spans="1:15" x14ac:dyDescent="0.25">
      <c r="B30" s="91" t="s">
        <v>35</v>
      </c>
      <c r="C30" s="91"/>
    </row>
    <row r="31" spans="1:15" ht="15" customHeight="1" x14ac:dyDescent="0.25">
      <c r="M31" s="41"/>
      <c r="N31" s="42"/>
      <c r="O31" s="43"/>
    </row>
    <row r="32" spans="1:15" ht="15.75" customHeight="1" x14ac:dyDescent="0.25">
      <c r="M32" s="41"/>
      <c r="N32" s="42"/>
      <c r="O32" s="43"/>
    </row>
    <row r="33" spans="1:17" ht="15" customHeight="1" x14ac:dyDescent="0.25">
      <c r="A33" s="10" t="s">
        <v>36</v>
      </c>
      <c r="M33" s="41"/>
      <c r="N33" s="42"/>
      <c r="O33" s="43"/>
    </row>
    <row r="34" spans="1:17" x14ac:dyDescent="0.25">
      <c r="A34" s="90" t="s">
        <v>37</v>
      </c>
      <c r="B34" s="90"/>
      <c r="C34" s="90"/>
      <c r="D34" s="90"/>
      <c r="E34" s="90"/>
      <c r="F34" s="90"/>
      <c r="G34" s="90"/>
      <c r="H34" s="90"/>
      <c r="I34" s="90"/>
      <c r="J34" s="90"/>
      <c r="K34" s="90"/>
      <c r="L34" s="90"/>
      <c r="M34" s="90"/>
      <c r="N34" s="90"/>
      <c r="O34" s="90"/>
      <c r="P34" s="2"/>
      <c r="Q34" s="2"/>
    </row>
    <row r="35" spans="1:17" ht="15" customHeight="1" x14ac:dyDescent="0.25">
      <c r="A35" s="89" t="s">
        <v>38</v>
      </c>
      <c r="B35" s="89"/>
      <c r="C35" s="89"/>
      <c r="D35" s="89"/>
      <c r="E35" s="89"/>
      <c r="F35" s="89"/>
      <c r="G35" s="89"/>
      <c r="H35" s="89"/>
      <c r="I35" s="89"/>
      <c r="J35" s="89"/>
      <c r="K35" s="89"/>
      <c r="L35" s="89"/>
      <c r="M35" s="89"/>
      <c r="N35" s="89"/>
      <c r="O35" s="89"/>
      <c r="P35" s="40"/>
      <c r="Q35" s="40"/>
    </row>
    <row r="36" spans="1:17" x14ac:dyDescent="0.25">
      <c r="A36" s="88" t="s">
        <v>39</v>
      </c>
      <c r="B36" s="88"/>
      <c r="C36" s="88"/>
      <c r="D36" s="88"/>
      <c r="E36" s="88"/>
      <c r="F36" s="88"/>
      <c r="G36" s="88"/>
      <c r="H36" s="88"/>
      <c r="I36" s="88"/>
      <c r="J36" s="88"/>
      <c r="K36" s="88"/>
      <c r="L36" s="88"/>
      <c r="M36" s="88"/>
      <c r="N36" s="88"/>
      <c r="O36" s="88"/>
      <c r="P36" s="5"/>
      <c r="Q36" s="5"/>
    </row>
    <row r="37" spans="1:17" x14ac:dyDescent="0.25">
      <c r="A37" s="88" t="s">
        <v>40</v>
      </c>
      <c r="B37" s="88"/>
      <c r="C37" s="88"/>
      <c r="D37" s="88"/>
      <c r="E37" s="88"/>
      <c r="F37" s="88"/>
      <c r="G37" s="88"/>
      <c r="H37" s="88"/>
      <c r="I37" s="88"/>
      <c r="J37" s="88"/>
      <c r="K37" s="88"/>
      <c r="L37" s="88"/>
      <c r="M37" s="88"/>
      <c r="N37" s="88"/>
      <c r="O37" s="88"/>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sMUSx3FI3jXtq4DQpZU7ntTqiqgPD5lgxlTOPO/GgSQAx8coUX4SBPt+6Zuoaih+37AbmAEoMSY37s75+WanYw==" saltValue="3cXQiG4DmE9A9F/MBFtrWw=="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2024-05-03T21:27:34Z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