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YO/F-CD-083 AGUAS RESIDUALES/PUBLICACION/"/>
    </mc:Choice>
  </mc:AlternateContent>
  <xr:revisionPtr revIDLastSave="108" documentId="13_ncr:1_{A3203639-816A-4F00-A849-4E2EC2053B16}" xr6:coauthVersionLast="47" xr6:coauthVersionMax="47" xr10:uidLastSave="{7178E968-5BEA-4C04-90B9-1C9DF80C2EC9}"/>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4" i="7"/>
  <c r="O2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N22" i="3" s="1"/>
  <c r="F23" i="3"/>
  <c r="H23" i="3" s="1"/>
  <c r="M23" i="3" s="1"/>
  <c r="O21" i="7"/>
  <c r="O20"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N18" i="7"/>
  <c r="O18" i="7" s="1"/>
  <c r="N17" i="7"/>
  <c r="O17" i="7" s="1"/>
  <c r="K18" i="7"/>
  <c r="K17" i="7"/>
  <c r="K15" i="7"/>
  <c r="K16" i="7"/>
  <c r="N16" i="7"/>
  <c r="O16" i="7" s="1"/>
  <c r="N15" i="7"/>
  <c r="O15" i="7" s="1"/>
  <c r="H22" i="3"/>
  <c r="M22" i="3" s="1"/>
  <c r="J23" i="3"/>
  <c r="N23" i="3" s="1"/>
  <c r="L23" i="3"/>
  <c r="L22" i="3"/>
  <c r="O19" i="7"/>
  <c r="O22" i="7" s="1"/>
  <c r="K14" i="7"/>
  <c r="O25" i="7"/>
  <c r="O26" i="7"/>
  <c r="O27" i="7" s="1"/>
  <c r="N14" i="7"/>
  <c r="O14" i="7" s="1"/>
  <c r="K20" i="3" l="1"/>
  <c r="O16" i="3"/>
  <c r="K18" i="3"/>
  <c r="K17" i="3"/>
  <c r="O21" i="3"/>
  <c r="K15" i="3"/>
  <c r="O15" i="3"/>
  <c r="K21" i="3"/>
  <c r="K22" i="3"/>
  <c r="O23" i="3"/>
  <c r="K23" i="3"/>
  <c r="O22" i="3"/>
  <c r="O28"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<sst xmlns="http://schemas.openxmlformats.org/spreadsheetml/2006/main" count="219" uniqueCount="87">
  <si>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</si>
  <si>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</si>
  <si>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</si>
  <si>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</si>
  <si>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</si>
  <si>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</si>
  <si>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</si>
  <si>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</si>
  <si>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</si>
  <si>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</si>
  <si>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</si>
  <si>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</si>
  <si>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</si>
  <si>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</si>
  <si>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</si>
  <si>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</si>
  <si>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</si>
  <si>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</si>
  <si>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</si>
  <si>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</si>
  <si>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</si>
  <si>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</si>
  <si>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</si>
  <si>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</si>
  <si>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</si>
  <si>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</si>
  <si>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</si>
  <si>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</si>
  <si>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</si>
  <si>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</si>
  <si>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</si>
  <si>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</si>
  <si>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</si>
  <si>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</si>
  <si>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</si>
  <si>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</si>
  <si>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</si>
  <si>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</si>
  <si>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</si>
  <si>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</si>
  <si>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</si>
  <si>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</si>
  <si>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</si>
  <si>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</si>
  <si>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</si>
  <si>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</si>
  <si>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</si>
  <si>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</si>
  <si>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</si>
  <si>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</si>
  <si>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</si>
  <si>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</si>
  <si>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</si>
  <si>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</si>
  <si>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</si>
  <si>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</si>
  <si>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</si>
  <si>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</si>
  <si>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</si>
  <si>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</si>
  <si>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</si>
  <si>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</si>
  <si>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</si>
  <si>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</si>
  <si>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</si>
  <si>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</si>
  <si>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</si>
  <si>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</si>
  <si>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</si>
  <si>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</si>
  <si>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</si>
  <si>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</si>
  <si>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</si>
  <si>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</si>
  <si>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</si>
  <si>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</si>
  <si>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</si>
  <si>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</si>
  <si>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</si>
  <si>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</si>
  <si>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Caracterización de aguas bajo Res. 631 Art 8 ARD y de las aguas residuales (ARD-ARnD) de los prestadores del servicio público de alcantarillado a cuerpos de agua superficiales, con una carga menor o igual a 625 Kg/Día DBO5 – 3 puntos de toma - Sede Fusagasugá</t>
  </si>
  <si>
    <t>Caracterización de aguas bajo Res. 631 Art 8 ARD y de las aguas residuales (ARD-ARnD) de los prestadores del servicio público de alcantarillado a cuerpos de agua superficiales, conuna carga menor o igual a 625 Kg/Día DBO5 – 2 puntos de toma - Centro Académico Deportivo</t>
  </si>
  <si>
    <t>Caracterización de aguas bajo Res. 699 Art 4 tabla 2 – 1 punto de toma - Unidad Agroambiental La Esperanza</t>
  </si>
  <si>
    <t>Prueba de infiltración - Unidad Agroambiental La Esperanza</t>
  </si>
  <si>
    <t>Servicio de recolección, transporte y disposición final de aguas/lodos provenientes de pozo séptico de la Unidad Agroambiental La Esperanza</t>
  </si>
  <si>
    <t>UNIDAD</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</si>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</sst>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zoomScaleNormal="10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69" customHeight="1" x14ac:dyDescent="0.25">
      <c r="A14" s="31">
        <v>1</v>
      </c>
      <c r="B14" s="40" t="s">
        <v>80</v>
      </c>
      <c r="C14" s="15"/>
      <c r="D14" s="12">
        <v>1</v>
      </c>
      <c r="E14" s="16" t="s">
        <v>85</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69" customHeight="1" x14ac:dyDescent="0.25">
      <c r="A15" s="31">
        <v>2</v>
      </c>
      <c r="B15" s="40" t="s">
        <v>81</v>
      </c>
      <c r="C15" s="15"/>
      <c r="D15" s="12">
        <v>1</v>
      </c>
      <c r="E15" s="16" t="s">
        <v>85</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38.25" customHeight="1" x14ac:dyDescent="0.25">
      <c r="A16" s="31">
        <v>3</v>
      </c>
      <c r="B16" s="40" t="s">
        <v>82</v>
      </c>
      <c r="C16" s="15"/>
      <c r="D16" s="12">
        <v>1</v>
      </c>
      <c r="E16" s="16" t="s">
        <v>85</v>
      </c>
      <c r="F16" s="17"/>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2">
        <f t="shared" ref="O16:O18" si="19">ROUND(L16+N16+M16,0)</f>
        <v>0</v>
      </c>
    </row>
    <row r="17" spans="1:15" s="10" customFormat="1" ht="26.25" customHeight="1" x14ac:dyDescent="0.25">
      <c r="A17" s="31">
        <v>4</v>
      </c>
      <c r="B17" s="40" t="s">
        <v>83</v>
      </c>
      <c r="C17" s="15"/>
      <c r="D17" s="12">
        <v>1</v>
      </c>
      <c r="E17" s="16" t="s">
        <v>85</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47.25" customHeight="1" thickBot="1" x14ac:dyDescent="0.3">
      <c r="A18" s="31">
        <v>5</v>
      </c>
      <c r="B18" s="40" t="s">
        <v>84</v>
      </c>
      <c r="C18" s="15"/>
      <c r="D18" s="12">
        <v>1</v>
      </c>
      <c r="E18" s="16" t="s">
        <v>86</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42" customHeight="1" thickBot="1" x14ac:dyDescent="0.3">
      <c r="A19" s="142" t="s">
        <v>25</v>
      </c>
      <c r="B19" s="143"/>
      <c r="C19" s="143"/>
      <c r="D19" s="143"/>
      <c r="E19" s="143"/>
      <c r="F19" s="143"/>
      <c r="G19" s="143"/>
      <c r="H19" s="143"/>
      <c r="I19" s="143"/>
      <c r="J19" s="143"/>
      <c r="K19" s="143"/>
      <c r="L19" s="154" t="s">
        <v>26</v>
      </c>
      <c r="M19" s="155"/>
      <c r="N19" s="155"/>
      <c r="O19" s="60">
        <f>SUMIF(G:G,0%,L:L)+SUMIF(G:G,"",L:L)</f>
        <v>0</v>
      </c>
    </row>
    <row r="20" spans="1:15" s="10" customFormat="1" ht="39" customHeight="1" x14ac:dyDescent="0.25">
      <c r="A20" s="126" t="s">
        <v>76</v>
      </c>
      <c r="B20" s="127"/>
      <c r="C20" s="127"/>
      <c r="D20" s="127"/>
      <c r="E20" s="127"/>
      <c r="F20" s="127"/>
      <c r="G20" s="127"/>
      <c r="H20" s="127"/>
      <c r="I20" s="127"/>
      <c r="J20" s="127"/>
      <c r="K20" s="128"/>
      <c r="L20" s="148" t="s">
        <v>27</v>
      </c>
      <c r="M20" s="149"/>
      <c r="N20" s="149"/>
      <c r="O20" s="61">
        <f>SUMIF(G:G,5%,L:L)</f>
        <v>0</v>
      </c>
    </row>
    <row r="21" spans="1:15" s="10" customFormat="1" ht="30" customHeight="1" x14ac:dyDescent="0.25">
      <c r="A21" s="129"/>
      <c r="B21" s="130"/>
      <c r="C21" s="130"/>
      <c r="D21" s="130"/>
      <c r="E21" s="130"/>
      <c r="F21" s="130"/>
      <c r="G21" s="130"/>
      <c r="H21" s="130"/>
      <c r="I21" s="130"/>
      <c r="J21" s="130"/>
      <c r="K21" s="131"/>
      <c r="L21" s="148" t="s">
        <v>28</v>
      </c>
      <c r="M21" s="149"/>
      <c r="N21" s="149"/>
      <c r="O21" s="61">
        <f>SUMIF(G:G,19%,L:L)</f>
        <v>0</v>
      </c>
    </row>
    <row r="22" spans="1:15" s="10" customFormat="1" ht="30" customHeight="1" x14ac:dyDescent="0.25">
      <c r="A22" s="129"/>
      <c r="B22" s="130"/>
      <c r="C22" s="130"/>
      <c r="D22" s="130"/>
      <c r="E22" s="130"/>
      <c r="F22" s="130"/>
      <c r="G22" s="130"/>
      <c r="H22" s="130"/>
      <c r="I22" s="130"/>
      <c r="J22" s="130"/>
      <c r="K22" s="131"/>
      <c r="L22" s="150" t="s">
        <v>21</v>
      </c>
      <c r="M22" s="151"/>
      <c r="N22" s="151"/>
      <c r="O22" s="62">
        <f>SUM(O19:O21)</f>
        <v>0</v>
      </c>
    </row>
    <row r="23" spans="1:15" s="10" customFormat="1" ht="30" customHeight="1" x14ac:dyDescent="0.25">
      <c r="A23" s="129"/>
      <c r="B23" s="130"/>
      <c r="C23" s="130"/>
      <c r="D23" s="130"/>
      <c r="E23" s="130"/>
      <c r="F23" s="130"/>
      <c r="G23" s="130"/>
      <c r="H23" s="130"/>
      <c r="I23" s="130"/>
      <c r="J23" s="130"/>
      <c r="K23" s="131"/>
      <c r="L23" s="152" t="s">
        <v>29</v>
      </c>
      <c r="M23" s="153"/>
      <c r="N23" s="153"/>
      <c r="O23" s="63">
        <f>SUMIF(G:G,5%,M:M)</f>
        <v>0</v>
      </c>
    </row>
    <row r="24" spans="1:15" s="10" customFormat="1" ht="30" customHeight="1" x14ac:dyDescent="0.25">
      <c r="A24" s="129"/>
      <c r="B24" s="130"/>
      <c r="C24" s="130"/>
      <c r="D24" s="130"/>
      <c r="E24" s="130"/>
      <c r="F24" s="130"/>
      <c r="G24" s="130"/>
      <c r="H24" s="130"/>
      <c r="I24" s="130"/>
      <c r="J24" s="130"/>
      <c r="K24" s="131"/>
      <c r="L24" s="152" t="s">
        <v>30</v>
      </c>
      <c r="M24" s="153"/>
      <c r="N24" s="153"/>
      <c r="O24" s="63">
        <f>SUMIF(G:G,19%,M:M)</f>
        <v>0</v>
      </c>
    </row>
    <row r="25" spans="1:15" s="10" customFormat="1" ht="30" customHeight="1" x14ac:dyDescent="0.25">
      <c r="A25" s="129"/>
      <c r="B25" s="130"/>
      <c r="C25" s="130"/>
      <c r="D25" s="130"/>
      <c r="E25" s="130"/>
      <c r="F25" s="130"/>
      <c r="G25" s="130"/>
      <c r="H25" s="130"/>
      <c r="I25" s="130"/>
      <c r="J25" s="130"/>
      <c r="K25" s="131"/>
      <c r="L25" s="150" t="s">
        <v>31</v>
      </c>
      <c r="M25" s="151"/>
      <c r="N25" s="151"/>
      <c r="O25" s="62">
        <f>SUM(O23:O24)</f>
        <v>0</v>
      </c>
    </row>
    <row r="26" spans="1:15" s="10" customFormat="1" ht="30" customHeight="1" x14ac:dyDescent="0.25">
      <c r="A26" s="129"/>
      <c r="B26" s="130"/>
      <c r="C26" s="130"/>
      <c r="D26" s="130"/>
      <c r="E26" s="130"/>
      <c r="F26" s="130"/>
      <c r="G26" s="130"/>
      <c r="H26" s="130"/>
      <c r="I26" s="130"/>
      <c r="J26" s="130"/>
      <c r="K26" s="131"/>
      <c r="L26" s="148" t="s">
        <v>32</v>
      </c>
      <c r="M26" s="149"/>
      <c r="N26" s="149"/>
      <c r="O26" s="61">
        <f>SUMIF(I:I,8%,N:N)</f>
        <v>0</v>
      </c>
    </row>
    <row r="27" spans="1:15" s="10" customFormat="1" ht="37.5" customHeight="1" x14ac:dyDescent="0.25">
      <c r="A27" s="129"/>
      <c r="B27" s="130"/>
      <c r="C27" s="130"/>
      <c r="D27" s="130"/>
      <c r="E27" s="130"/>
      <c r="F27" s="130"/>
      <c r="G27" s="130"/>
      <c r="H27" s="130"/>
      <c r="I27" s="130"/>
      <c r="J27" s="130"/>
      <c r="K27" s="131"/>
      <c r="L27" s="146" t="s">
        <v>33</v>
      </c>
      <c r="M27" s="147"/>
      <c r="N27" s="147"/>
      <c r="O27" s="62">
        <f>SUM(O26)</f>
        <v>0</v>
      </c>
    </row>
    <row r="28" spans="1:15" s="10" customFormat="1" ht="32.25" customHeight="1" thickBot="1" x14ac:dyDescent="0.3">
      <c r="A28" s="132"/>
      <c r="B28" s="133"/>
      <c r="C28" s="133"/>
      <c r="D28" s="133"/>
      <c r="E28" s="133"/>
      <c r="F28" s="133"/>
      <c r="G28" s="133"/>
      <c r="H28" s="133"/>
      <c r="I28" s="133"/>
      <c r="J28" s="133"/>
      <c r="K28" s="134"/>
      <c r="L28" s="144" t="s">
        <v>34</v>
      </c>
      <c r="M28" s="145"/>
      <c r="N28" s="145"/>
      <c r="O28" s="64">
        <f>+O22+O25+O27</f>
        <v>0</v>
      </c>
    </row>
    <row r="30" spans="1:15" ht="50.1" customHeight="1" thickBot="1" x14ac:dyDescent="0.3">
      <c r="B30" s="135"/>
      <c r="C30" s="135"/>
    </row>
    <row r="31" spans="1:15" x14ac:dyDescent="0.25">
      <c r="B31" s="113" t="s">
        <v>35</v>
      </c>
      <c r="C31" s="113"/>
    </row>
    <row r="32" spans="1:15" ht="15" customHeight="1" x14ac:dyDescent="0.25">
      <c r="M32" s="76"/>
      <c r="N32" s="77"/>
      <c r="O32" s="78"/>
    </row>
    <row r="33" spans="1:17" ht="15.75" customHeight="1" x14ac:dyDescent="0.25">
      <c r="M33" s="76"/>
      <c r="N33" s="77"/>
      <c r="O33" s="78"/>
    </row>
    <row r="34" spans="1:17" ht="15" customHeight="1" x14ac:dyDescent="0.25">
      <c r="A34" s="13" t="s">
        <v>36</v>
      </c>
      <c r="M34" s="76"/>
      <c r="N34" s="77"/>
      <c r="O34" s="78"/>
    </row>
    <row r="35" spans="1:17" x14ac:dyDescent="0.25">
      <c r="A35" s="112" t="s">
        <v>37</v>
      </c>
      <c r="B35" s="112"/>
      <c r="C35" s="112"/>
      <c r="D35" s="112"/>
      <c r="E35" s="112"/>
      <c r="F35" s="112"/>
      <c r="G35" s="112"/>
      <c r="H35" s="112"/>
      <c r="I35" s="112"/>
      <c r="J35" s="112"/>
      <c r="K35" s="112"/>
      <c r="L35" s="112"/>
      <c r="M35" s="112"/>
      <c r="N35" s="112"/>
      <c r="O35" s="112"/>
      <c r="P35" s="2"/>
      <c r="Q35" s="2"/>
    </row>
    <row r="36" spans="1:17" ht="15" customHeight="1" x14ac:dyDescent="0.25">
      <c r="A36" s="111" t="s">
        <v>38</v>
      </c>
      <c r="B36" s="111"/>
      <c r="C36" s="111"/>
      <c r="D36" s="111"/>
      <c r="E36" s="111"/>
      <c r="F36" s="111"/>
      <c r="G36" s="111"/>
      <c r="H36" s="111"/>
      <c r="I36" s="111"/>
      <c r="J36" s="111"/>
      <c r="K36" s="111"/>
      <c r="L36" s="111"/>
      <c r="M36" s="111"/>
      <c r="N36" s="111"/>
      <c r="O36" s="111"/>
      <c r="P36" s="65"/>
      <c r="Q36" s="65"/>
    </row>
    <row r="37" spans="1:17" x14ac:dyDescent="0.25">
      <c r="A37" s="110" t="s">
        <v>39</v>
      </c>
      <c r="B37" s="110"/>
      <c r="C37" s="110"/>
      <c r="D37" s="110"/>
      <c r="E37" s="110"/>
      <c r="F37" s="110"/>
      <c r="G37" s="110"/>
      <c r="H37" s="110"/>
      <c r="I37" s="110"/>
      <c r="J37" s="110"/>
      <c r="K37" s="110"/>
      <c r="L37" s="110"/>
      <c r="M37" s="110"/>
      <c r="N37" s="110"/>
      <c r="O37" s="110"/>
      <c r="P37" s="5"/>
      <c r="Q37" s="5"/>
    </row>
    <row r="38" spans="1:17" x14ac:dyDescent="0.25">
      <c r="A38" s="110" t="s">
        <v>40</v>
      </c>
      <c r="B38" s="110"/>
      <c r="C38" s="110"/>
      <c r="D38" s="110"/>
      <c r="E38" s="110"/>
      <c r="F38" s="110"/>
      <c r="G38" s="110"/>
      <c r="H38" s="110"/>
      <c r="I38" s="110"/>
      <c r="J38" s="110"/>
      <c r="K38" s="110"/>
      <c r="L38" s="110"/>
      <c r="M38" s="110"/>
      <c r="N38" s="110"/>
      <c r="O38" s="110"/>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e2H5BIgxYHk0kURChaohi3XQ4EH9CR5W9wqvVES5R3KExHKKJv/riJRndYoBxx7BqoiewUxzwcbSBmg2hXGXpg==" saltValue="CTzZ+ekXDvgJqRA055FU5g=="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2024-05-14T16:28:40Z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