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80 DE 2024/PUBLICACION/"/>
    </mc:Choice>
  </mc:AlternateContent>
  <xr:revisionPtr revIDLastSave="480" documentId="13_ncr:1_{A3203639-816A-4F00-A849-4E2EC2053B16}" xr6:coauthVersionLast="47" xr6:coauthVersionMax="47" xr10:uidLastSave="{95378AB9-F5F4-4BD7-AD1E-24651E1BD4EE}"/>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7" l="1"/>
  <c r="M17" i="7"/>
  <c r="L15" i="7"/>
  <c r="L16" i="7"/>
  <c r="M16" i="7" s="1"/>
  <c r="L17" i="7"/>
  <c r="N17" i="7" s="1"/>
  <c r="O17" i="7" s="1"/>
  <c r="J15" i="7"/>
  <c r="K15" i="7" s="1"/>
  <c r="J16" i="7"/>
  <c r="K16" i="7" s="1"/>
  <c r="J17" i="7"/>
  <c r="K17" i="7" s="1"/>
  <c r="H17" i="7"/>
  <c r="H15" i="7"/>
  <c r="H16" i="7"/>
  <c r="A16" i="7"/>
  <c r="A17" i="7" s="1"/>
  <c r="A18" i="7" s="1"/>
  <c r="A15" i="7"/>
  <c r="L18" i="7"/>
  <c r="J18" i="7"/>
  <c r="O16" i="7" l="1"/>
  <c r="O15" i="7"/>
  <c r="M15" i="7"/>
  <c r="N15" i="7"/>
  <c r="N18" i="7"/>
  <c r="M18" i="7"/>
  <c r="H14" i="7"/>
  <c r="J14" i="7"/>
  <c r="L14" i="7"/>
  <c r="M14" i="7" s="1"/>
  <c r="H18" i="7"/>
  <c r="K18" i="7" s="1"/>
  <c r="O23" i="7"/>
  <c r="O21" i="7"/>
  <c r="O20" i="7"/>
  <c r="K14" i="7" l="1"/>
  <c r="O18" i="7"/>
  <c r="N14" i="7"/>
  <c r="O14" i="7" s="1"/>
  <c r="O19" i="7"/>
  <c r="O22" i="7" s="1"/>
  <c r="O26" i="7"/>
  <c r="O27" i="7" s="1"/>
  <c r="O24" i="7" l="1"/>
  <c r="O25" i="7" s="1"/>
  <c r="O28" i="7" s="1"/>
</calcChain>
</file>

<file path=xl/sharedStrings.xml><?xml version="1.0" encoding="utf-8"?>
<sst xmlns="http://schemas.openxmlformats.org/spreadsheetml/2006/main" count="62" uniqueCount="56">
  <si>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</si>
  <si>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</si>
  <si>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</si>
  <si>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</si>
  <si>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</si>
  <si>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</si>
  <si>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</si>
  <si>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</si>
  <si>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</si>
  <si>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</si>
  <si>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</si>
  <si>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</si>
  <si>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</si>
  <si>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</si>
  <si>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</si>
  <si>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</si>
  <si>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</si>
  <si>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</si>
  <si>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</si>
  <si>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</si>
  <si>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</si>
  <si>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</si>
  <si>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</si>
  <si>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</si>
  <si>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</si>
  <si>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</si>
  <si>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</si>
  <si>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</si>
  <si>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</si>
  <si>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</si>
  <si>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</si>
  <si>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</si>
  <si>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</si>
  <si>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</si>
  <si>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</si>
  <si>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</si>
  <si>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</si>
  <si>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</si>
  <si>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</si>
  <si>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</si>
  <si>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</si>
  <si>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</si>
  <si>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</si>
  <si>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</si>
  <si>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</si>
  <si>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</si>
  <si>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</si>
  <si>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</si>
  <si>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</si>
  <si>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</si>
  <si>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</si>
  <si>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desayuno empacado: porción de fruta, porción de huevos, un acompañamiento (quesos), un pan y bebida 12 onzas bebida caliente- fria</t>
  </si>
  <si>
    <t>Servicio de almuerzo empacado: Sopa mediana o fruta, porción de proteína de 150 grs a la plancha, (pollo, res, cerdo) porción de ensalada, un acompañamiento (postre), bebida 12 onzas de jugo ó limonada natural.</t>
  </si>
  <si>
    <t>Servicio de cena empacado: lasagna mixta 8 oz con dos tostadas, bebida 12 onzas  jugo o gaseosa 250 ml</t>
  </si>
  <si>
    <t>Servicio de refrigerio  mañana empacado: Sándwich con 130 gr proteína (pollo, res, cerdo) salsas, tomate y lechuga  bebida 12 onzas  jugo o gaseosa 250 ml</t>
  </si>
  <si>
    <t>Servicio de refrigerio  tarde empacado: 2 empanadas por persona tamaño mediana de solo pollo o carne, bebida 12 onzas  jugo o gaseosa 350 ml, un paquete de galletas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</si>
</sst>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topLeftCell="B19" zoomScale="70" zoomScaleNormal="70" zoomScaleSheetLayoutView="70" zoomScalePageLayoutView="55" workbookViewId="0">
      <selection activeCell="B30" sqref="B30:C30"/>
    </sheetView>
  </sheetViews>
  <sheetFormatPr baseColWidth="10" defaultColWidth="11.42578125" defaultRowHeight="15" x14ac:dyDescent="0.25"/>
  <cols>
    <col min="1" max="1" width="10.42578125" style="2" customWidth="1"/>
    <col min="2" max="2" width="78.1406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5" t="s">
        <v>4</v>
      </c>
    </row>
    <row r="8" spans="1:15" ht="9.9499999999999993" customHeight="1" x14ac:dyDescent="0.25">
      <c r="A8" s="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7"/>
      <c r="E10" s="8"/>
      <c r="F10" s="8"/>
      <c r="M10" s="8"/>
      <c r="N10" s="2"/>
    </row>
    <row r="11" spans="1:15" ht="30" customHeight="1" x14ac:dyDescent="0.25">
      <c r="A11" s="75"/>
      <c r="B11" s="76"/>
      <c r="D11" s="77" t="s">
        <v>8</v>
      </c>
      <c r="E11" s="78"/>
      <c r="F11" s="67"/>
      <c r="G11" s="68"/>
      <c r="H11" s="68"/>
      <c r="I11" s="69"/>
      <c r="K11" s="77" t="s">
        <v>9</v>
      </c>
      <c r="L11" s="78"/>
      <c r="M11" s="81"/>
      <c r="N11" s="8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03.5" customHeight="1" x14ac:dyDescent="0.25">
      <c r="A14" s="26">
        <v>1</v>
      </c>
      <c r="B14" s="45" t="s">
        <v>51</v>
      </c>
      <c r="C14" s="12"/>
      <c r="D14" s="44">
        <v>600</v>
      </c>
      <c r="E14" s="44" t="s">
        <v>50</v>
      </c>
      <c r="F14" s="13"/>
      <c r="G14" s="11">
        <v>0</v>
      </c>
      <c r="H14" s="1">
        <f>+ROUND(F14*G14,0)</f>
        <v>0</v>
      </c>
      <c r="I14" s="11">
        <v>0</v>
      </c>
      <c r="J14" s="1">
        <f t="shared" ref="J14:J18" si="0">ROUND(F14*I14,0)</f>
        <v>0</v>
      </c>
      <c r="K14" s="1">
        <f t="shared" ref="K14:K18" si="1">ROUND(F14+H14+J14,0)</f>
        <v>0</v>
      </c>
      <c r="L14" s="1">
        <f t="shared" ref="L14:L18" si="2">ROUND(F14*D14,0)</f>
        <v>0</v>
      </c>
      <c r="M14" s="1">
        <f t="shared" ref="M14:M18" si="3">ROUND(L14*G14,0)</f>
        <v>0</v>
      </c>
      <c r="N14" s="1">
        <f t="shared" ref="N14:N18" si="4">ROUND(L14*I14,0)</f>
        <v>0</v>
      </c>
      <c r="O14" s="27">
        <f t="shared" ref="O14:O18" si="5">ROUND(L14+N14+M14,0)</f>
        <v>0</v>
      </c>
    </row>
    <row r="15" spans="1:15" s="9" customFormat="1" ht="102" customHeight="1" x14ac:dyDescent="0.25">
      <c r="A15" s="26">
        <f>1+A14</f>
        <v>2</v>
      </c>
      <c r="B15" s="45" t="s">
        <v>52</v>
      </c>
      <c r="C15" s="12"/>
      <c r="D15" s="44">
        <v>600</v>
      </c>
      <c r="E15" s="44" t="s">
        <v>50</v>
      </c>
      <c r="F15" s="13"/>
      <c r="G15" s="11">
        <v>0</v>
      </c>
      <c r="H15" s="1">
        <f t="shared" ref="H15:H16" si="6">+ROUND(F15*G15,0)</f>
        <v>0</v>
      </c>
      <c r="I15" s="11">
        <v>0</v>
      </c>
      <c r="J15" s="1">
        <f t="shared" si="0"/>
        <v>0</v>
      </c>
      <c r="K15" s="1">
        <f t="shared" si="1"/>
        <v>0</v>
      </c>
      <c r="L15" s="1">
        <f t="shared" si="2"/>
        <v>0</v>
      </c>
      <c r="M15" s="1">
        <f t="shared" si="3"/>
        <v>0</v>
      </c>
      <c r="N15" s="1">
        <f t="shared" si="4"/>
        <v>0</v>
      </c>
      <c r="O15" s="27">
        <f t="shared" si="5"/>
        <v>0</v>
      </c>
    </row>
    <row r="16" spans="1:15" s="9" customFormat="1" ht="96" customHeight="1" x14ac:dyDescent="0.25">
      <c r="A16" s="26">
        <f t="shared" ref="A16:A18" si="7">1+A15</f>
        <v>3</v>
      </c>
      <c r="B16" s="45" t="s">
        <v>53</v>
      </c>
      <c r="C16" s="12"/>
      <c r="D16" s="44">
        <v>300</v>
      </c>
      <c r="E16" s="44" t="s">
        <v>50</v>
      </c>
      <c r="F16" s="13"/>
      <c r="G16" s="11">
        <v>0</v>
      </c>
      <c r="H16" s="1">
        <f t="shared" si="6"/>
        <v>0</v>
      </c>
      <c r="I16" s="11">
        <v>0</v>
      </c>
      <c r="J16" s="1">
        <f t="shared" si="0"/>
        <v>0</v>
      </c>
      <c r="K16" s="1">
        <f t="shared" si="1"/>
        <v>0</v>
      </c>
      <c r="L16" s="1">
        <f t="shared" si="2"/>
        <v>0</v>
      </c>
      <c r="M16" s="1">
        <f t="shared" si="3"/>
        <v>0</v>
      </c>
      <c r="N16" s="1">
        <f t="shared" si="4"/>
        <v>0</v>
      </c>
      <c r="O16" s="27">
        <f t="shared" si="5"/>
        <v>0</v>
      </c>
    </row>
    <row r="17" spans="1:15" s="9" customFormat="1" ht="90.75" customHeight="1" x14ac:dyDescent="0.25">
      <c r="A17" s="26">
        <f t="shared" si="7"/>
        <v>4</v>
      </c>
      <c r="B17" s="45" t="s">
        <v>54</v>
      </c>
      <c r="C17" s="12"/>
      <c r="D17" s="44">
        <v>600</v>
      </c>
      <c r="E17" s="44" t="s">
        <v>50</v>
      </c>
      <c r="F17" s="13"/>
      <c r="G17" s="11">
        <v>0</v>
      </c>
      <c r="H17" s="1">
        <f>+ROUND(F17*G17,0)</f>
        <v>0</v>
      </c>
      <c r="I17" s="11">
        <v>0</v>
      </c>
      <c r="J17" s="1">
        <f t="shared" si="0"/>
        <v>0</v>
      </c>
      <c r="K17" s="1">
        <f t="shared" si="1"/>
        <v>0</v>
      </c>
      <c r="L17" s="1">
        <f t="shared" si="2"/>
        <v>0</v>
      </c>
      <c r="M17" s="1">
        <f t="shared" si="3"/>
        <v>0</v>
      </c>
      <c r="N17" s="1">
        <f t="shared" si="4"/>
        <v>0</v>
      </c>
      <c r="O17" s="27">
        <f t="shared" si="5"/>
        <v>0</v>
      </c>
    </row>
    <row r="18" spans="1:15" s="9" customFormat="1" ht="190.5" customHeight="1" thickBot="1" x14ac:dyDescent="0.3">
      <c r="A18" s="26">
        <f t="shared" si="7"/>
        <v>5</v>
      </c>
      <c r="B18" s="45" t="s">
        <v>55</v>
      </c>
      <c r="C18" s="12"/>
      <c r="D18" s="44">
        <v>600</v>
      </c>
      <c r="E18" s="44" t="s">
        <v>50</v>
      </c>
      <c r="F18" s="13"/>
      <c r="G18" s="11">
        <v>0</v>
      </c>
      <c r="H18" s="1">
        <f t="shared" ref="H18" si="8">+ROUND(F18*G18,0)</f>
        <v>0</v>
      </c>
      <c r="I18" s="11">
        <v>0</v>
      </c>
      <c r="J18" s="1">
        <f t="shared" si="0"/>
        <v>0</v>
      </c>
      <c r="K18" s="1">
        <f t="shared" si="1"/>
        <v>0</v>
      </c>
      <c r="L18" s="1">
        <f t="shared" si="2"/>
        <v>0</v>
      </c>
      <c r="M18" s="1">
        <f t="shared" si="3"/>
        <v>0</v>
      </c>
      <c r="N18" s="1">
        <f t="shared" si="4"/>
        <v>0</v>
      </c>
      <c r="O18" s="27">
        <f t="shared" si="5"/>
        <v>0</v>
      </c>
    </row>
    <row r="19" spans="1:15" s="9" customFormat="1" ht="42" customHeight="1" thickBot="1" x14ac:dyDescent="0.3">
      <c r="A19" s="79" t="s">
        <v>25</v>
      </c>
      <c r="B19" s="80"/>
      <c r="C19" s="80"/>
      <c r="D19" s="80"/>
      <c r="E19" s="80"/>
      <c r="F19" s="80"/>
      <c r="G19" s="80"/>
      <c r="H19" s="80"/>
      <c r="I19" s="80"/>
      <c r="J19" s="80"/>
      <c r="K19" s="80"/>
      <c r="L19" s="52" t="s">
        <v>26</v>
      </c>
      <c r="M19" s="53"/>
      <c r="N19" s="53"/>
      <c r="O19" s="35">
        <f>SUMIF(G:G,0%,L:L)+SUMIF(G:G,"",L:L)</f>
        <v>0</v>
      </c>
    </row>
    <row r="20" spans="1:15" s="9" customFormat="1" ht="39" customHeight="1" x14ac:dyDescent="0.25">
      <c r="A20" s="58" t="s">
        <v>47</v>
      </c>
      <c r="B20" s="59"/>
      <c r="C20" s="59"/>
      <c r="D20" s="59"/>
      <c r="E20" s="59"/>
      <c r="F20" s="59"/>
      <c r="G20" s="59"/>
      <c r="H20" s="59"/>
      <c r="I20" s="59"/>
      <c r="J20" s="59"/>
      <c r="K20" s="60"/>
      <c r="L20" s="50" t="s">
        <v>27</v>
      </c>
      <c r="M20" s="51"/>
      <c r="N20" s="51"/>
      <c r="O20" s="36">
        <f>SUMIF(G:G,5%,L:L)</f>
        <v>0</v>
      </c>
    </row>
    <row r="21" spans="1:15" s="9" customFormat="1" ht="30" customHeight="1" x14ac:dyDescent="0.25">
      <c r="A21" s="61"/>
      <c r="B21" s="62"/>
      <c r="C21" s="62"/>
      <c r="D21" s="62"/>
      <c r="E21" s="62"/>
      <c r="F21" s="62"/>
      <c r="G21" s="62"/>
      <c r="H21" s="62"/>
      <c r="I21" s="62"/>
      <c r="J21" s="62"/>
      <c r="K21" s="63"/>
      <c r="L21" s="50" t="s">
        <v>28</v>
      </c>
      <c r="M21" s="51"/>
      <c r="N21" s="51"/>
      <c r="O21" s="36">
        <f>SUMIF(G:G,19%,L:L)</f>
        <v>0</v>
      </c>
    </row>
    <row r="22" spans="1:15" s="9" customFormat="1" ht="30" customHeight="1" x14ac:dyDescent="0.25">
      <c r="A22" s="61"/>
      <c r="B22" s="62"/>
      <c r="C22" s="62"/>
      <c r="D22" s="62"/>
      <c r="E22" s="62"/>
      <c r="F22" s="62"/>
      <c r="G22" s="62"/>
      <c r="H22" s="62"/>
      <c r="I22" s="62"/>
      <c r="J22" s="62"/>
      <c r="K22" s="63"/>
      <c r="L22" s="48" t="s">
        <v>21</v>
      </c>
      <c r="M22" s="49"/>
      <c r="N22" s="49"/>
      <c r="O22" s="37">
        <f>SUM(O19:O21)</f>
        <v>0</v>
      </c>
    </row>
    <row r="23" spans="1:15" s="9" customFormat="1" ht="30" customHeight="1" x14ac:dyDescent="0.25">
      <c r="A23" s="61"/>
      <c r="B23" s="62"/>
      <c r="C23" s="62"/>
      <c r="D23" s="62"/>
      <c r="E23" s="62"/>
      <c r="F23" s="62"/>
      <c r="G23" s="62"/>
      <c r="H23" s="62"/>
      <c r="I23" s="62"/>
      <c r="J23" s="62"/>
      <c r="K23" s="63"/>
      <c r="L23" s="46" t="s">
        <v>29</v>
      </c>
      <c r="M23" s="47"/>
      <c r="N23" s="47"/>
      <c r="O23" s="38">
        <f>SUMIF(G:G,5%,M:M)</f>
        <v>0</v>
      </c>
    </row>
    <row r="24" spans="1:15" s="9" customFormat="1" ht="30" customHeight="1" x14ac:dyDescent="0.25">
      <c r="A24" s="61"/>
      <c r="B24" s="62"/>
      <c r="C24" s="62"/>
      <c r="D24" s="62"/>
      <c r="E24" s="62"/>
      <c r="F24" s="62"/>
      <c r="G24" s="62"/>
      <c r="H24" s="62"/>
      <c r="I24" s="62"/>
      <c r="J24" s="62"/>
      <c r="K24" s="63"/>
      <c r="L24" s="46" t="s">
        <v>30</v>
      </c>
      <c r="M24" s="47"/>
      <c r="N24" s="47"/>
      <c r="O24" s="38">
        <f>SUMIF(G:G,19%,M:M)</f>
        <v>0</v>
      </c>
    </row>
    <row r="25" spans="1:15" s="9" customFormat="1" ht="30" customHeight="1" x14ac:dyDescent="0.25">
      <c r="A25" s="61"/>
      <c r="B25" s="62"/>
      <c r="C25" s="62"/>
      <c r="D25" s="62"/>
      <c r="E25" s="62"/>
      <c r="F25" s="62"/>
      <c r="G25" s="62"/>
      <c r="H25" s="62"/>
      <c r="I25" s="62"/>
      <c r="J25" s="62"/>
      <c r="K25" s="63"/>
      <c r="L25" s="48" t="s">
        <v>31</v>
      </c>
      <c r="M25" s="49"/>
      <c r="N25" s="49"/>
      <c r="O25" s="37">
        <f>SUM(O23:O24)</f>
        <v>0</v>
      </c>
    </row>
    <row r="26" spans="1:15" s="9" customFormat="1" ht="30" customHeight="1" x14ac:dyDescent="0.25">
      <c r="A26" s="61"/>
      <c r="B26" s="62"/>
      <c r="C26" s="62"/>
      <c r="D26" s="62"/>
      <c r="E26" s="62"/>
      <c r="F26" s="62"/>
      <c r="G26" s="62"/>
      <c r="H26" s="62"/>
      <c r="I26" s="62"/>
      <c r="J26" s="62"/>
      <c r="K26" s="63"/>
      <c r="L26" s="50" t="s">
        <v>32</v>
      </c>
      <c r="M26" s="51"/>
      <c r="N26" s="51"/>
      <c r="O26" s="36">
        <f>SUMIF(I:I,8%,N:N)</f>
        <v>0</v>
      </c>
    </row>
    <row r="27" spans="1:15" s="9" customFormat="1" ht="37.5" customHeight="1" x14ac:dyDescent="0.25">
      <c r="A27" s="61"/>
      <c r="B27" s="62"/>
      <c r="C27" s="62"/>
      <c r="D27" s="62"/>
      <c r="E27" s="62"/>
      <c r="F27" s="62"/>
      <c r="G27" s="62"/>
      <c r="H27" s="62"/>
      <c r="I27" s="62"/>
      <c r="J27" s="62"/>
      <c r="K27" s="63"/>
      <c r="L27" s="56" t="s">
        <v>33</v>
      </c>
      <c r="M27" s="57"/>
      <c r="N27" s="57"/>
      <c r="O27" s="37">
        <f>SUM(O26)</f>
        <v>0</v>
      </c>
    </row>
    <row r="28" spans="1:15" s="9" customFormat="1" ht="32.25" customHeight="1" thickBot="1" x14ac:dyDescent="0.3">
      <c r="A28" s="64"/>
      <c r="B28" s="65"/>
      <c r="C28" s="65"/>
      <c r="D28" s="65"/>
      <c r="E28" s="65"/>
      <c r="F28" s="65"/>
      <c r="G28" s="65"/>
      <c r="H28" s="65"/>
      <c r="I28" s="65"/>
      <c r="J28" s="65"/>
      <c r="K28" s="66"/>
      <c r="L28" s="54" t="s">
        <v>34</v>
      </c>
      <c r="M28" s="55"/>
      <c r="N28" s="55"/>
      <c r="O28" s="39">
        <f>+O22+O25+O27</f>
        <v>0</v>
      </c>
    </row>
    <row r="30" spans="1:15" ht="50.1" customHeight="1" thickBot="1" x14ac:dyDescent="0.3">
      <c r="B30" s="70"/>
      <c r="C30" s="70"/>
    </row>
    <row r="31" spans="1:15" x14ac:dyDescent="0.25">
      <c r="B31" s="91" t="s">
        <v>35</v>
      </c>
      <c r="C31" s="91"/>
    </row>
    <row r="32" spans="1:15" ht="15" customHeight="1" x14ac:dyDescent="0.25">
      <c r="M32" s="41"/>
      <c r="N32" s="42"/>
      <c r="O32" s="43"/>
    </row>
    <row r="33" spans="1:17" ht="15.75" customHeight="1" x14ac:dyDescent="0.25">
      <c r="M33" s="41"/>
      <c r="N33" s="42"/>
      <c r="O33" s="43"/>
    </row>
    <row r="34" spans="1:17" ht="15" customHeight="1" x14ac:dyDescent="0.25">
      <c r="A34" s="10" t="s">
        <v>36</v>
      </c>
      <c r="M34" s="41"/>
      <c r="N34" s="42"/>
      <c r="O34" s="43"/>
    </row>
    <row r="35" spans="1:17" x14ac:dyDescent="0.25">
      <c r="A35" s="90" t="s">
        <v>37</v>
      </c>
      <c r="B35" s="90"/>
      <c r="C35" s="90"/>
      <c r="D35" s="90"/>
      <c r="E35" s="90"/>
      <c r="F35" s="90"/>
      <c r="G35" s="90"/>
      <c r="H35" s="90"/>
      <c r="I35" s="90"/>
      <c r="J35" s="90"/>
      <c r="K35" s="90"/>
      <c r="L35" s="90"/>
      <c r="M35" s="90"/>
      <c r="N35" s="90"/>
      <c r="O35" s="90"/>
      <c r="P35" s="2"/>
      <c r="Q35" s="2"/>
    </row>
    <row r="36" spans="1:17" ht="15" customHeight="1" x14ac:dyDescent="0.25">
      <c r="A36" s="89" t="s">
        <v>38</v>
      </c>
      <c r="B36" s="89"/>
      <c r="C36" s="89"/>
      <c r="D36" s="89"/>
      <c r="E36" s="89"/>
      <c r="F36" s="89"/>
      <c r="G36" s="89"/>
      <c r="H36" s="89"/>
      <c r="I36" s="89"/>
      <c r="J36" s="89"/>
      <c r="K36" s="89"/>
      <c r="L36" s="89"/>
      <c r="M36" s="89"/>
      <c r="N36" s="89"/>
      <c r="O36" s="89"/>
      <c r="P36" s="40"/>
      <c r="Q36" s="40"/>
    </row>
    <row r="37" spans="1:17" x14ac:dyDescent="0.25">
      <c r="A37" s="88" t="s">
        <v>39</v>
      </c>
      <c r="B37" s="88"/>
      <c r="C37" s="88"/>
      <c r="D37" s="88"/>
      <c r="E37" s="88"/>
      <c r="F37" s="88"/>
      <c r="G37" s="88"/>
      <c r="H37" s="88"/>
      <c r="I37" s="88"/>
      <c r="J37" s="88"/>
      <c r="K37" s="88"/>
      <c r="L37" s="88"/>
      <c r="M37" s="88"/>
      <c r="N37" s="88"/>
      <c r="O37" s="88"/>
      <c r="P37" s="5"/>
      <c r="Q37" s="5"/>
    </row>
    <row r="38" spans="1:17" x14ac:dyDescent="0.25">
      <c r="A38" s="88" t="s">
        <v>40</v>
      </c>
      <c r="B38" s="88"/>
      <c r="C38" s="88"/>
      <c r="D38" s="88"/>
      <c r="E38" s="88"/>
      <c r="F38" s="88"/>
      <c r="G38" s="88"/>
      <c r="H38" s="88"/>
      <c r="I38" s="88"/>
      <c r="J38" s="88"/>
      <c r="K38" s="88"/>
      <c r="L38" s="88"/>
      <c r="M38" s="88"/>
      <c r="N38" s="88"/>
      <c r="O38" s="88"/>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eF12KijrG9RZzI68Gwv988rTlurFpdgcsghXYD/mJxFYu+u9hrp26ET7B9Hizna+mMjNTBNWHFs/nfGNmZpypQ==" saltValue="Czr8/KL4svZvKTAndc7twg==" spinCount="100000" sheet="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8"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2024-05-20T19:47:14Z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