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074 POLIZA AUTOMOVILES/PUBLICACIONES/"/>
    </mc:Choice>
  </mc:AlternateContent>
  <xr:revisionPtr revIDLastSave="111" documentId="13_ncr:1_{A3203639-816A-4F00-A849-4E2EC2053B16}" xr6:coauthVersionLast="47" xr6:coauthVersionMax="47" xr10:uidLastSave="{6F68B680-70EB-4F54-BEB0-0B82F4E91E4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7" l="1"/>
  <c r="P17" i="7"/>
  <c r="M14" i="7"/>
  <c r="N14" i="7" s="1"/>
  <c r="P21" i="7" s="1"/>
  <c r="K14" i="7"/>
  <c r="I14" i="7"/>
  <c r="P18" i="7" l="1"/>
  <c r="P16" i="7"/>
  <c r="L14" i="7"/>
  <c r="P22" i="7"/>
  <c r="P23" i="7"/>
  <c r="P24" i="7" s="1"/>
  <c r="O14" i="7"/>
  <c r="P14" i="7" s="1"/>
  <c r="P19" i="7" l="1"/>
  <c r="P25"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<sst xmlns="http://schemas.openxmlformats.org/spreadsheetml/2006/main" count="54" uniqueCount="52">
  <si>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</si>
  <si>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</si>
  <si>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</si>
  <si>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</si>
  <si>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</si>
  <si>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</si>
  <si>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</si>
  <si>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</si>
  <si>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</si>
  <si>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</si>
  <si>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</si>
  <si>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</si>
  <si>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</si>
  <si>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</si>
  <si>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</si>
  <si>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</si>
  <si>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</si>
  <si>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</si>
  <si>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</si>
  <si>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</si>
  <si>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</si>
  <si>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</si>
  <si>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</si>
  <si>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</si>
  <si>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</si>
  <si>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</si>
  <si>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</si>
  <si>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</si>
  <si>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</si>
  <si>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</si>
  <si>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</si>
  <si>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</si>
  <si>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</si>
  <si>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</si>
  <si>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</si>
  <si>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</si>
  <si>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</si>
  <si>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</si>
  <si>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</si>
  <si>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</si>
  <si>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</si>
  <si>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</si>
  <si>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</si>
  <si>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</si>
  <si>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</si>
  <si>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</si>
  <si>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</si>
  <si>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</si>
  <si>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</si>
  <si>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</si>
  <si>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</si>
  <si>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r>
      <t xml:space="preserve">AMPARAR LOS DAÑOS Y/O PÉRDIDAS QUE SUFRAN LOS VEHÍCULOS DE PROPIEDAD, BAJO TENENCIA, CONTROL O POR LOS QUE SEA LEGALMENTE RESPONSABLE LA UNIVERSIDAD DE CUNDINAMARCA. O LOS PERJUICIOS PATRIMONIALES Y/O EXTRAPATRIMONIALES POR DAÑOS A BIENES O LESIONES O MUERTE A TERCEROS QUE SE CAUSEN. 
AMPAROS 
</t>
    </r>
    <r>
      <rPr>
        <b/>
        <sz val="10"/>
        <color theme="1"/>
        <rFont val="Arial"/>
        <family val="2"/>
      </rPr>
      <t xml:space="preserve">•RESPONSABILIDAD CIVIL EXTRACONTRACTUAL VEHÍCULOS CAMPEROS, CAMIONETAS, BUSES, VEHÍCULOS LIVIANOS. </t>
    </r>
    <r>
      <rPr>
        <sz val="10"/>
        <color theme="1"/>
        <rFont val="Arial"/>
        <family val="2"/>
      </rPr>
      <t xml:space="preserve">             
oDAÑOS A BIENES DE TERCEROS: $1.000´000.000              
oMUERTE O LESIÓN A UNA PERSONA $1.000´000.000              
oMUERTE O LESIÓN A DOS O MÁS PERSONAS $2.000´000.000 
</t>
    </r>
    <r>
      <rPr>
        <b/>
        <sz val="10"/>
        <color theme="1"/>
        <rFont val="Arial"/>
        <family val="2"/>
      </rPr>
      <t xml:space="preserve">•RESPONSABILIDAD CIVIL EXTRACONTRACTUAL MOTOCICLETAS Y MOTOCARROS </t>
    </r>
    <r>
      <rPr>
        <sz val="10"/>
        <color theme="1"/>
        <rFont val="Arial"/>
        <family val="2"/>
      </rPr>
      <t xml:space="preserve">           
oDAÑOS A BIENES DE TERCEROS: $250´000.000            
oMUERTE O LESIÓN A UNA PERSONA $250´000.000            
oMUERTE O LESIÓN A DOS O MÁS PERSONAS $500´000.000 
•PÉRDIDA TOTAL POR DAÑOS 
•PÉRDIDA TOTAL POR HURTO 
•PÉRDIDA PARCIAL POR DAÑOS 
•PÉRDIDA PARCIAL POR HURTO 
•AMPARO PATRIMONIAL
 •ASISTENCIA JURÍDICA INTEGRAL (PENAL, CIVIL, ADMINISTRATIVA) 
•TEMBLOR, TERREMOTO O ERUPCIÓN VOLCÁNICA 
•AMIT (ACTOS MAL INTENCIONADOS DE TERCEROS) Y EVENTOS TERRORISTAS 
•ASISTENCIA EN VIAJES, EXCEPTO PARA LAS MOTOCICLETAS Y MOTOCARROS 
•VEHICULO DE REMPLAZO: SOLO PARA VEHÍCULOS LIVIANOS 
•DEDUCIBLES: SIN DEDUCIBLES   
</t>
    </r>
    <r>
      <rPr>
        <b/>
        <sz val="10"/>
        <color theme="1"/>
        <rFont val="Arial"/>
        <family val="2"/>
      </rPr>
      <t>CLÁUSULAS ADICIONALES:</t>
    </r>
    <r>
      <rPr>
        <sz val="10"/>
        <color theme="1"/>
        <rFont val="Arial"/>
        <family val="2"/>
      </rPr>
      <t>  
•AMPARO AUTOMÁTICO DE NUEVOS VEHÍCULOS HASTA $100.000.000 AVISO 30 DÍAS. 
•AMPLIACIÓN AVISO DE SINIESTRO 30 DÍAS. 
•NO INSPECCIÓN PARA VEHÍCULOS NUEVOS 0 KILÓMETROS. 
•REVOCACIÓN DE LA PÓLIZA 60 DÍAS, EXCEPTO PARA AMIT Y TERRORISMO 10 DÍAS. 
•ACTOS DE AUTORIDAD (EXCLUYE EMBARGO Y CONFISCACIÓN) 
•AMPARO AUTOMÁTICO DE NUEVOS ACCESORIOS Y EQUIPOS QUE POR ERROR U OMISIÓN NO SE HAYAN INFORMADO AL INICIO DEL SEGURO HASTA POR $10,000,000. AVISO 60 DÍAS CONTADOS A PARTIR DEL INICIO DE LA VIGENCIA DE LA PÓLIZA. 
•AMPARO AUTOMÁTICO DE NUEVOS VEHÍCULOS CERO (0) KILÓMETROS Y USADOS, POR $300.000.000 AVISO 60 DÍAS A PARTIR DEL CONOCIMIENTO DE LOS NUEVOS BIENES. CON COBRO DE PRIMA ADICIONAL 
•AMPLIACIÓN DEL PLAZO PARA EL AVISO DE SINIESTRO A 30 DÍAS. 
•ANTICIPO DE LA INDEMNIZACIÓN 50%., PREVIA DEMOSTRACIÓN DE LA OCURRENCIA Y CUANTÍA DE LA PÉRDIDA. 
•BIENES BAJO, CUIDADO, TENENCIA Y CONTROL, HASTA $10,000,000 EVENTO/VIGENCIA Y PAGO DE PRIMAS, APLICA PARA VEHÍCULOS PREVIAMENTE DECLARADOS. 
•COBERTURA DE ACCESORIOS HASTA POR UN LÍMITE DE $10,000,000 POR VEHÍCULO EVENTO/VIGENCIA. AVISO 60 DÍAS 
•DERECHOS SOBRE EL SALVAMENTO 
•DESIGNACIÓN DE BIENES ASEGURADOS 
•GASTOS DE GRÚA, TRANSPORTE Y PROTECCIÓN AL VEHÍCULO 
•NO INSPECCIÓN DE VEHÍCULOS ACTUALMENTE ASEGURADOS O 0 KM. 
•PAGO DE LA INDEMNIZACIÓN DIRECTAMENTE A CONTRATISTAS Y PROVEEDORES, CON AUTORIZACIÓN DE LA ENTIDAD Y CUMPLIENDO LOS REQUISITOS DE PAGO A PROVEEDORES EXIGIDOS POR LA COMPAÑÍA ASEGURADORA. 
•PRIMERA OPCIÓN DE COMPRA PARA EL ASEGURADO POR PÉRDIDAS SEVERAS POR DAÑOS Y HURTO DEL VEHÍCULO 
•REVOCACIÓN DE LA PÓLIZA AVISO 90 DÍAS Y PARA ACTOS TERRORISTAS SUBVERSIVOS H.M.C.C.A.P AMIT, 10 DÍAS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</si>
</sst>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1" applyNumberFormat="0" applyAlignment="0" applyProtection="0"/>
    <xf numFmtId="0" fontId="18" fillId="8" borderId="12" applyNumberFormat="0" applyAlignment="0" applyProtection="0"/>
    <xf numFmtId="0" fontId="19" fillId="8" borderId="11" applyNumberFormat="0" applyAlignment="0" applyProtection="0"/>
    <xf numFmtId="0" fontId="20" fillId="0" borderId="13" applyNumberFormat="0" applyFill="0" applyAlignment="0" applyProtection="0"/>
    <xf numFmtId="0" fontId="21" fillId="9" borderId="14" applyNumberFormat="0" applyAlignment="0" applyProtection="0"/>
    <xf numFmtId="0" fontId="22" fillId="0" borderId="0" applyNumberFormat="0" applyFill="0" applyBorder="0" applyAlignment="0" applyProtection="0"/>
    <xf numFmtId="0" fontId="5" fillId="10" borderId="15" applyNumberFormat="0" applyFon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3">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9"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7" fillId="35" borderId="37" xfId="0" applyFont="1" applyFill="1" applyBorder="1" applyAlignment="1" applyProtection="1">
      <alignment horizontal="center" vertical="center"/>
      <protection locked="0"/>
    </xf>
    <xf numFmtId="0" fontId="27" fillId="35" borderId="0"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9" fillId="2" borderId="0"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vertical="center" wrapText="1"/>
      <protection hidden="1"/>
    </xf>
    <xf numFmtId="0" fontId="4" fillId="2" borderId="25"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38" xfId="0" applyFont="1" applyFill="1" applyBorder="1" applyAlignment="1" applyProtection="1">
      <alignment horizontal="center" vertical="center" wrapText="1"/>
      <protection hidden="1"/>
    </xf>
    <xf numFmtId="0" fontId="4" fillId="2" borderId="2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45" xfId="3"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3" fillId="0" borderId="46" xfId="3" applyNumberFormat="1" applyFont="1" applyBorder="1" applyAlignment="1" applyProtection="1">
      <alignment horizontal="center" vertical="center" wrapText="1"/>
      <protection hidden="1"/>
    </xf>
    <xf numFmtId="0" fontId="1" fillId="0" borderId="1" xfId="0" applyFont="1" applyBorder="1" applyAlignment="1">
      <alignment horizontal="center" vertical="center" wrapText="1"/>
    </xf>
    <xf numFmtId="0" fontId="3" fillId="0" borderId="37"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6" fillId="2" borderId="23"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1"/>
  <sheetViews>
    <sheetView showGridLines="0" tabSelected="1" topLeftCell="B6" zoomScale="60" zoomScaleNormal="60" zoomScaleSheetLayoutView="70" zoomScalePageLayoutView="55" workbookViewId="0">
      <selection activeCell="G14" sqref="G14:G15"/>
    </sheetView>
  </sheetViews>
  <sheetFormatPr baseColWidth="10" defaultColWidth="11.42578125" defaultRowHeight="15" x14ac:dyDescent="0.25"/>
  <cols>
    <col min="1" max="1" width="10.42578125" style="1" customWidth="1"/>
    <col min="2" max="2" width="114.140625" style="1" customWidth="1"/>
    <col min="3" max="3" width="94.85546875" style="1" customWidth="1"/>
    <col min="4" max="4" width="15.42578125" style="1" customWidth="1"/>
    <col min="5" max="5" width="13.5703125" style="1" bestFit="1" customWidth="1"/>
    <col min="6" max="6" width="14" style="1" bestFit="1" customWidth="1"/>
    <col min="7" max="7" width="13.5703125" style="1" customWidth="1"/>
    <col min="8" max="8" width="17.7109375" style="1" customWidth="1"/>
    <col min="9" max="9" width="15" style="1" customWidth="1"/>
    <col min="10" max="10" width="17.7109375" style="1" customWidth="1"/>
    <col min="11" max="11" width="15" style="1" customWidth="1"/>
    <col min="12" max="12" width="17.85546875" style="3" customWidth="1"/>
    <col min="13" max="14" width="16.7109375" style="3" customWidth="1"/>
    <col min="15" max="15" width="14.7109375" style="3" customWidth="1"/>
    <col min="16" max="16" width="20.28515625" style="3" customWidth="1"/>
    <col min="17" max="16384" width="11.42578125" style="3"/>
  </cols>
  <sheetData>
    <row r="1" spans="1:16" x14ac:dyDescent="0.25">
      <c r="G1" s="2"/>
    </row>
    <row r="2" spans="1:16" ht="15.75" customHeight="1" x14ac:dyDescent="0.25">
      <c r="A2" s="75"/>
      <c r="B2" s="85" t="s">
        <v>0</v>
      </c>
      <c r="C2" s="86"/>
      <c r="D2" s="86"/>
      <c r="E2" s="86"/>
      <c r="F2" s="86"/>
      <c r="G2" s="86"/>
      <c r="H2" s="86"/>
      <c r="I2" s="86"/>
      <c r="J2" s="86"/>
      <c r="K2" s="86"/>
      <c r="L2" s="86"/>
      <c r="M2" s="86"/>
      <c r="N2" s="87"/>
      <c r="O2" s="76" t="s">
        <v>1</v>
      </c>
      <c r="P2" s="76"/>
    </row>
    <row r="3" spans="1:16" ht="15.75" customHeight="1" x14ac:dyDescent="0.25">
      <c r="A3" s="75"/>
      <c r="B3" s="85" t="s">
        <v>2</v>
      </c>
      <c r="C3" s="86"/>
      <c r="D3" s="86"/>
      <c r="E3" s="86"/>
      <c r="F3" s="86"/>
      <c r="G3" s="86"/>
      <c r="H3" s="86"/>
      <c r="I3" s="86"/>
      <c r="J3" s="86"/>
      <c r="K3" s="86"/>
      <c r="L3" s="86"/>
      <c r="M3" s="86"/>
      <c r="N3" s="87"/>
      <c r="O3" s="76" t="s">
        <v>48</v>
      </c>
      <c r="P3" s="76"/>
    </row>
    <row r="4" spans="1:16" ht="16.5" customHeight="1" x14ac:dyDescent="0.25">
      <c r="A4" s="75"/>
      <c r="B4" s="88" t="s">
        <v>3</v>
      </c>
      <c r="C4" s="89"/>
      <c r="D4" s="89"/>
      <c r="E4" s="89"/>
      <c r="F4" s="89"/>
      <c r="G4" s="89"/>
      <c r="H4" s="89"/>
      <c r="I4" s="89"/>
      <c r="J4" s="89"/>
      <c r="K4" s="89"/>
      <c r="L4" s="89"/>
      <c r="M4" s="89"/>
      <c r="N4" s="90"/>
      <c r="O4" s="76" t="s">
        <v>49</v>
      </c>
      <c r="P4" s="76"/>
    </row>
    <row r="5" spans="1:16" ht="15" customHeight="1" x14ac:dyDescent="0.25">
      <c r="A5" s="75"/>
      <c r="B5" s="91"/>
      <c r="C5" s="92"/>
      <c r="D5" s="92"/>
      <c r="E5" s="92"/>
      <c r="F5" s="92"/>
      <c r="G5" s="92"/>
      <c r="H5" s="92"/>
      <c r="I5" s="92"/>
      <c r="J5" s="92"/>
      <c r="K5" s="92"/>
      <c r="L5" s="92"/>
      <c r="M5" s="92"/>
      <c r="N5" s="93"/>
      <c r="O5" s="76" t="s">
        <v>46</v>
      </c>
      <c r="P5" s="76"/>
    </row>
    <row r="7" spans="1:16" x14ac:dyDescent="0.25">
      <c r="A7" s="4" t="s">
        <v>4</v>
      </c>
      <c r="B7" s="4"/>
    </row>
    <row r="8" spans="1:16" ht="9.9499999999999993" customHeight="1" x14ac:dyDescent="0.25">
      <c r="A8" s="5"/>
      <c r="B8" s="5"/>
    </row>
    <row r="9" spans="1:16" ht="30" customHeight="1" x14ac:dyDescent="0.25">
      <c r="A9" s="62" t="s">
        <v>5</v>
      </c>
      <c r="B9" s="81"/>
      <c r="C9" s="63"/>
      <c r="E9" s="68" t="s">
        <v>6</v>
      </c>
      <c r="F9" s="69"/>
      <c r="G9" s="58"/>
      <c r="H9" s="59"/>
      <c r="I9" s="59"/>
      <c r="J9" s="60"/>
      <c r="L9" s="68" t="s">
        <v>7</v>
      </c>
      <c r="M9" s="69"/>
      <c r="N9" s="73"/>
      <c r="O9" s="74"/>
    </row>
    <row r="10" spans="1:16" ht="8.25" customHeight="1" x14ac:dyDescent="0.25">
      <c r="A10" s="64"/>
      <c r="B10" s="82"/>
      <c r="C10" s="65"/>
      <c r="D10" s="6"/>
      <c r="F10" s="7"/>
      <c r="G10" s="7"/>
      <c r="N10" s="7"/>
      <c r="O10" s="1"/>
    </row>
    <row r="11" spans="1:16" ht="30" customHeight="1" x14ac:dyDescent="0.25">
      <c r="A11" s="66"/>
      <c r="B11" s="83"/>
      <c r="C11" s="67"/>
      <c r="E11" s="68" t="s">
        <v>8</v>
      </c>
      <c r="F11" s="69"/>
      <c r="G11" s="58"/>
      <c r="H11" s="59"/>
      <c r="I11" s="59"/>
      <c r="J11" s="60"/>
      <c r="L11" s="68" t="s">
        <v>9</v>
      </c>
      <c r="M11" s="69"/>
      <c r="N11" s="71"/>
      <c r="O11" s="72"/>
      <c r="P11" s="14"/>
    </row>
    <row r="12" spans="1:16" ht="9.9499999999999993" customHeight="1" thickBot="1" x14ac:dyDescent="0.3">
      <c r="A12" s="13"/>
      <c r="B12" s="13"/>
      <c r="C12" s="15"/>
      <c r="D12" s="11"/>
      <c r="E12" s="13"/>
      <c r="F12" s="15"/>
      <c r="G12" s="15"/>
      <c r="H12" s="15"/>
      <c r="I12" s="13"/>
      <c r="J12" s="16"/>
      <c r="K12" s="12"/>
      <c r="L12" s="12"/>
      <c r="M12" s="12"/>
      <c r="O12" s="17"/>
      <c r="P12" s="17"/>
    </row>
    <row r="13" spans="1:16" s="8" customFormat="1" ht="111.75" customHeight="1" x14ac:dyDescent="0.25">
      <c r="A13" s="18" t="s">
        <v>10</v>
      </c>
      <c r="B13" s="94" t="s">
        <v>11</v>
      </c>
      <c r="C13" s="95"/>
      <c r="D13" s="19" t="s">
        <v>12</v>
      </c>
      <c r="E13" s="19" t="s">
        <v>13</v>
      </c>
      <c r="F13" s="19" t="s">
        <v>14</v>
      </c>
      <c r="G13" s="20" t="s">
        <v>15</v>
      </c>
      <c r="H13" s="20" t="s">
        <v>16</v>
      </c>
      <c r="I13" s="20" t="s">
        <v>17</v>
      </c>
      <c r="J13" s="20" t="s">
        <v>18</v>
      </c>
      <c r="K13" s="20" t="s">
        <v>19</v>
      </c>
      <c r="L13" s="20" t="s">
        <v>20</v>
      </c>
      <c r="M13" s="20" t="s">
        <v>21</v>
      </c>
      <c r="N13" s="20" t="s">
        <v>22</v>
      </c>
      <c r="O13" s="20" t="s">
        <v>23</v>
      </c>
      <c r="P13" s="21" t="s">
        <v>24</v>
      </c>
    </row>
    <row r="14" spans="1:16" s="8" customFormat="1" ht="280.5" customHeight="1" x14ac:dyDescent="0.25">
      <c r="A14" s="112">
        <v>1</v>
      </c>
      <c r="B14" s="107" t="s">
        <v>51</v>
      </c>
      <c r="C14" s="108"/>
      <c r="D14" s="97"/>
      <c r="E14" s="106">
        <v>1</v>
      </c>
      <c r="F14" s="106" t="s">
        <v>50</v>
      </c>
      <c r="G14" s="96"/>
      <c r="H14" s="98"/>
      <c r="I14" s="99">
        <f>+ROUND(G14*H14,0)</f>
        <v>0</v>
      </c>
      <c r="J14" s="98"/>
      <c r="K14" s="99">
        <f t="shared" ref="K14" si="0">ROUND(G14*J14,0)</f>
        <v>0</v>
      </c>
      <c r="L14" s="99">
        <f t="shared" ref="L14" si="1">ROUND(G14+I14+K14,0)</f>
        <v>0</v>
      </c>
      <c r="M14" s="99">
        <f t="shared" ref="M14" si="2">ROUND(G14*E14,0)</f>
        <v>0</v>
      </c>
      <c r="N14" s="100">
        <f t="shared" ref="N14" si="3">ROUND(M14*H14,0)</f>
        <v>0</v>
      </c>
      <c r="O14" s="100">
        <f t="shared" ref="O14" si="4">ROUND(M14*J14,0)</f>
        <v>0</v>
      </c>
      <c r="P14" s="102">
        <f t="shared" ref="P14" si="5">ROUND(M14+O14+N14,0)</f>
        <v>0</v>
      </c>
    </row>
    <row r="15" spans="1:16" s="8" customFormat="1" ht="409.5" customHeight="1" thickBot="1" x14ac:dyDescent="0.3">
      <c r="A15" s="112"/>
      <c r="B15" s="109"/>
      <c r="C15" s="110"/>
      <c r="D15" s="97"/>
      <c r="E15" s="106"/>
      <c r="F15" s="106"/>
      <c r="G15" s="96"/>
      <c r="H15" s="98"/>
      <c r="I15" s="99"/>
      <c r="J15" s="98"/>
      <c r="K15" s="99"/>
      <c r="L15" s="99"/>
      <c r="M15" s="99"/>
      <c r="N15" s="101"/>
      <c r="O15" s="101"/>
      <c r="P15" s="103"/>
    </row>
    <row r="16" spans="1:16" s="8" customFormat="1" ht="42" customHeight="1" thickBot="1" x14ac:dyDescent="0.3">
      <c r="A16" s="111" t="s">
        <v>25</v>
      </c>
      <c r="B16" s="70"/>
      <c r="C16" s="70"/>
      <c r="D16" s="104"/>
      <c r="E16" s="104"/>
      <c r="F16" s="104"/>
      <c r="G16" s="104"/>
      <c r="H16" s="104"/>
      <c r="I16" s="104"/>
      <c r="J16" s="104"/>
      <c r="K16" s="104"/>
      <c r="L16" s="104"/>
      <c r="M16" s="105" t="s">
        <v>26</v>
      </c>
      <c r="N16" s="44"/>
      <c r="O16" s="44"/>
      <c r="P16" s="29">
        <f>SUMIF(H:H,0%,M:M)+SUMIF(H:H,"",M:M)</f>
        <v>0</v>
      </c>
    </row>
    <row r="17" spans="1:18" s="8" customFormat="1" ht="39" customHeight="1" x14ac:dyDescent="0.25">
      <c r="A17" s="49" t="s">
        <v>47</v>
      </c>
      <c r="B17" s="50"/>
      <c r="C17" s="50"/>
      <c r="D17" s="50"/>
      <c r="E17" s="50"/>
      <c r="F17" s="50"/>
      <c r="G17" s="50"/>
      <c r="H17" s="50"/>
      <c r="I17" s="50"/>
      <c r="J17" s="50"/>
      <c r="K17" s="50"/>
      <c r="L17" s="51"/>
      <c r="M17" s="42" t="s">
        <v>27</v>
      </c>
      <c r="N17" s="43"/>
      <c r="O17" s="43"/>
      <c r="P17" s="30">
        <f>SUMIF(H:H,5%,M:M)</f>
        <v>0</v>
      </c>
    </row>
    <row r="18" spans="1:18" s="8" customFormat="1" ht="30" customHeight="1" x14ac:dyDescent="0.25">
      <c r="A18" s="52"/>
      <c r="B18" s="84"/>
      <c r="C18" s="53"/>
      <c r="D18" s="53"/>
      <c r="E18" s="53"/>
      <c r="F18" s="53"/>
      <c r="G18" s="53"/>
      <c r="H18" s="53"/>
      <c r="I18" s="53"/>
      <c r="J18" s="53"/>
      <c r="K18" s="53"/>
      <c r="L18" s="54"/>
      <c r="M18" s="42" t="s">
        <v>28</v>
      </c>
      <c r="N18" s="43"/>
      <c r="O18" s="43"/>
      <c r="P18" s="30">
        <f>SUMIF(H:H,19%,M:M)</f>
        <v>0</v>
      </c>
    </row>
    <row r="19" spans="1:18" s="8" customFormat="1" ht="30" customHeight="1" x14ac:dyDescent="0.25">
      <c r="A19" s="52"/>
      <c r="B19" s="84"/>
      <c r="C19" s="53"/>
      <c r="D19" s="53"/>
      <c r="E19" s="53"/>
      <c r="F19" s="53"/>
      <c r="G19" s="53"/>
      <c r="H19" s="53"/>
      <c r="I19" s="53"/>
      <c r="J19" s="53"/>
      <c r="K19" s="53"/>
      <c r="L19" s="54"/>
      <c r="M19" s="40" t="s">
        <v>21</v>
      </c>
      <c r="N19" s="41"/>
      <c r="O19" s="41"/>
      <c r="P19" s="31">
        <f>SUM(P16:P18)</f>
        <v>0</v>
      </c>
    </row>
    <row r="20" spans="1:18" s="8" customFormat="1" ht="30" customHeight="1" x14ac:dyDescent="0.25">
      <c r="A20" s="52"/>
      <c r="B20" s="84"/>
      <c r="C20" s="53"/>
      <c r="D20" s="53"/>
      <c r="E20" s="53"/>
      <c r="F20" s="53"/>
      <c r="G20" s="53"/>
      <c r="H20" s="53"/>
      <c r="I20" s="53"/>
      <c r="J20" s="53"/>
      <c r="K20" s="53"/>
      <c r="L20" s="54"/>
      <c r="M20" s="38" t="s">
        <v>29</v>
      </c>
      <c r="N20" s="39"/>
      <c r="O20" s="39"/>
      <c r="P20" s="32">
        <f>SUMIF(H:H,5%,N:N)</f>
        <v>0</v>
      </c>
    </row>
    <row r="21" spans="1:18" s="8" customFormat="1" ht="30" customHeight="1" x14ac:dyDescent="0.25">
      <c r="A21" s="52"/>
      <c r="B21" s="84"/>
      <c r="C21" s="53"/>
      <c r="D21" s="53"/>
      <c r="E21" s="53"/>
      <c r="F21" s="53"/>
      <c r="G21" s="53"/>
      <c r="H21" s="53"/>
      <c r="I21" s="53"/>
      <c r="J21" s="53"/>
      <c r="K21" s="53"/>
      <c r="L21" s="54"/>
      <c r="M21" s="38" t="s">
        <v>30</v>
      </c>
      <c r="N21" s="39"/>
      <c r="O21" s="39"/>
      <c r="P21" s="32">
        <f>SUMIF(H:H,19%,N:N)</f>
        <v>0</v>
      </c>
    </row>
    <row r="22" spans="1:18" s="8" customFormat="1" ht="30" customHeight="1" x14ac:dyDescent="0.25">
      <c r="A22" s="52"/>
      <c r="B22" s="84"/>
      <c r="C22" s="53"/>
      <c r="D22" s="53"/>
      <c r="E22" s="53"/>
      <c r="F22" s="53"/>
      <c r="G22" s="53"/>
      <c r="H22" s="53"/>
      <c r="I22" s="53"/>
      <c r="J22" s="53"/>
      <c r="K22" s="53"/>
      <c r="L22" s="54"/>
      <c r="M22" s="40" t="s">
        <v>31</v>
      </c>
      <c r="N22" s="41"/>
      <c r="O22" s="41"/>
      <c r="P22" s="31">
        <f>SUM(P20:P21)</f>
        <v>0</v>
      </c>
    </row>
    <row r="23" spans="1:18" s="8" customFormat="1" ht="30" customHeight="1" x14ac:dyDescent="0.25">
      <c r="A23" s="52"/>
      <c r="B23" s="84"/>
      <c r="C23" s="53"/>
      <c r="D23" s="53"/>
      <c r="E23" s="53"/>
      <c r="F23" s="53"/>
      <c r="G23" s="53"/>
      <c r="H23" s="53"/>
      <c r="I23" s="53"/>
      <c r="J23" s="53"/>
      <c r="K23" s="53"/>
      <c r="L23" s="54"/>
      <c r="M23" s="42" t="s">
        <v>32</v>
      </c>
      <c r="N23" s="43"/>
      <c r="O23" s="43"/>
      <c r="P23" s="30">
        <f>SUMIF(J:J,8%,O:O)</f>
        <v>0</v>
      </c>
    </row>
    <row r="24" spans="1:18" s="8" customFormat="1" ht="37.5" customHeight="1" x14ac:dyDescent="0.25">
      <c r="A24" s="52"/>
      <c r="B24" s="84"/>
      <c r="C24" s="53"/>
      <c r="D24" s="53"/>
      <c r="E24" s="53"/>
      <c r="F24" s="53"/>
      <c r="G24" s="53"/>
      <c r="H24" s="53"/>
      <c r="I24" s="53"/>
      <c r="J24" s="53"/>
      <c r="K24" s="53"/>
      <c r="L24" s="54"/>
      <c r="M24" s="47" t="s">
        <v>33</v>
      </c>
      <c r="N24" s="48"/>
      <c r="O24" s="48"/>
      <c r="P24" s="31">
        <f>SUM(P23)</f>
        <v>0</v>
      </c>
    </row>
    <row r="25" spans="1:18" s="8" customFormat="1" ht="32.25" customHeight="1" thickBot="1" x14ac:dyDescent="0.3">
      <c r="A25" s="55"/>
      <c r="B25" s="56"/>
      <c r="C25" s="56"/>
      <c r="D25" s="56"/>
      <c r="E25" s="56"/>
      <c r="F25" s="56"/>
      <c r="G25" s="56"/>
      <c r="H25" s="56"/>
      <c r="I25" s="56"/>
      <c r="J25" s="56"/>
      <c r="K25" s="56"/>
      <c r="L25" s="57"/>
      <c r="M25" s="45" t="s">
        <v>34</v>
      </c>
      <c r="N25" s="46"/>
      <c r="O25" s="46"/>
      <c r="P25" s="33">
        <f>+P19+P22+P24</f>
        <v>0</v>
      </c>
    </row>
    <row r="27" spans="1:18" ht="50.1" customHeight="1" thickBot="1" x14ac:dyDescent="0.3">
      <c r="C27" s="61"/>
      <c r="D27" s="61"/>
    </row>
    <row r="28" spans="1:18" x14ac:dyDescent="0.25">
      <c r="C28" s="80" t="s">
        <v>35</v>
      </c>
      <c r="D28" s="80"/>
    </row>
    <row r="29" spans="1:18" ht="15" customHeight="1" x14ac:dyDescent="0.25">
      <c r="N29" s="35"/>
      <c r="O29" s="36"/>
      <c r="P29" s="37"/>
    </row>
    <row r="30" spans="1:18" ht="15.75" customHeight="1" x14ac:dyDescent="0.25">
      <c r="N30" s="35"/>
      <c r="O30" s="36"/>
      <c r="P30" s="37"/>
    </row>
    <row r="31" spans="1:18" ht="15" customHeight="1" x14ac:dyDescent="0.25">
      <c r="A31" s="9" t="s">
        <v>36</v>
      </c>
      <c r="B31" s="9"/>
      <c r="N31" s="35"/>
      <c r="O31" s="36"/>
      <c r="P31" s="37"/>
    </row>
    <row r="32" spans="1:18" x14ac:dyDescent="0.25">
      <c r="A32" s="79" t="s">
        <v>37</v>
      </c>
      <c r="B32" s="79"/>
      <c r="C32" s="79"/>
      <c r="D32" s="79"/>
      <c r="E32" s="79"/>
      <c r="F32" s="79"/>
      <c r="G32" s="79"/>
      <c r="H32" s="79"/>
      <c r="I32" s="79"/>
      <c r="J32" s="79"/>
      <c r="K32" s="79"/>
      <c r="L32" s="79"/>
      <c r="M32" s="79"/>
      <c r="N32" s="79"/>
      <c r="O32" s="79"/>
      <c r="P32" s="79"/>
      <c r="Q32" s="1"/>
      <c r="R32" s="1"/>
    </row>
    <row r="33" spans="1:18" ht="15" customHeight="1" x14ac:dyDescent="0.25">
      <c r="A33" s="78" t="s">
        <v>38</v>
      </c>
      <c r="B33" s="78"/>
      <c r="C33" s="78"/>
      <c r="D33" s="78"/>
      <c r="E33" s="78"/>
      <c r="F33" s="78"/>
      <c r="G33" s="78"/>
      <c r="H33" s="78"/>
      <c r="I33" s="78"/>
      <c r="J33" s="78"/>
      <c r="K33" s="78"/>
      <c r="L33" s="78"/>
      <c r="M33" s="78"/>
      <c r="N33" s="78"/>
      <c r="O33" s="78"/>
      <c r="P33" s="78"/>
      <c r="Q33" s="34"/>
      <c r="R33" s="34"/>
    </row>
    <row r="34" spans="1:18" x14ac:dyDescent="0.25">
      <c r="A34" s="77" t="s">
        <v>39</v>
      </c>
      <c r="B34" s="77"/>
      <c r="C34" s="77"/>
      <c r="D34" s="77"/>
      <c r="E34" s="77"/>
      <c r="F34" s="77"/>
      <c r="G34" s="77"/>
      <c r="H34" s="77"/>
      <c r="I34" s="77"/>
      <c r="J34" s="77"/>
      <c r="K34" s="77"/>
      <c r="L34" s="77"/>
      <c r="M34" s="77"/>
      <c r="N34" s="77"/>
      <c r="O34" s="77"/>
      <c r="P34" s="77"/>
      <c r="Q34" s="4"/>
      <c r="R34" s="4"/>
    </row>
    <row r="35" spans="1:18" x14ac:dyDescent="0.25">
      <c r="A35" s="77" t="s">
        <v>40</v>
      </c>
      <c r="B35" s="77"/>
      <c r="C35" s="77"/>
      <c r="D35" s="77"/>
      <c r="E35" s="77"/>
      <c r="F35" s="77"/>
      <c r="G35" s="77"/>
      <c r="H35" s="77"/>
      <c r="I35" s="77"/>
      <c r="J35" s="77"/>
      <c r="K35" s="77"/>
      <c r="L35" s="77"/>
      <c r="M35" s="77"/>
      <c r="N35" s="77"/>
      <c r="O35" s="77"/>
      <c r="P35" s="77"/>
      <c r="Q35" s="4"/>
      <c r="R35" s="4"/>
    </row>
    <row r="36" spans="1:18" x14ac:dyDescent="0.25">
      <c r="L36" s="1"/>
      <c r="M36" s="1"/>
      <c r="N36" s="1"/>
      <c r="O36" s="1"/>
    </row>
    <row r="78" spans="12:16" s="1" customFormat="1" x14ac:dyDescent="0.25">
      <c r="L78" s="3"/>
      <c r="M78" s="3"/>
      <c r="N78" s="3"/>
      <c r="O78" s="3"/>
      <c r="P78" s="3"/>
    </row>
    <row r="79" spans="12:16" s="1" customFormat="1" x14ac:dyDescent="0.25">
      <c r="L79" s="3"/>
      <c r="M79" s="3"/>
      <c r="N79" s="3"/>
      <c r="O79" s="3"/>
      <c r="P79" s="3"/>
    </row>
    <row r="80" spans="12:16" s="1" customFormat="1" x14ac:dyDescent="0.25">
      <c r="L80" s="3"/>
      <c r="M80" s="3"/>
      <c r="N80" s="3"/>
      <c r="O80" s="3"/>
      <c r="P80" s="3"/>
    </row>
    <row r="81" spans="12:16" s="1" customFormat="1" x14ac:dyDescent="0.25">
      <c r="L81" s="3"/>
      <c r="M81" s="3"/>
      <c r="N81" s="3"/>
      <c r="O81" s="3"/>
      <c r="P81" s="3"/>
    </row>
  </sheetData>
  <sheetProtection algorithmName="SHA-512" hashValue="lZjT91bxi1jU8uBgaUcvyPggCub6O4EIi8lkFfxJqD7MN+icMBmkoE01hv0ULAjq2wxY6FNqLNnfkg5ulQ/cxg==" saltValue="Kq4zkOQ0B07USVc304LWdA==" spinCount="100000" sheet="1" selectLockedCells="1"/>
  <mergeCells count="51">
    <mergeCell ref="O14:O15"/>
    <mergeCell ref="P14:P15"/>
    <mergeCell ref="B14:C15"/>
    <mergeCell ref="J14:J15"/>
    <mergeCell ref="K14:K15"/>
    <mergeCell ref="L14:L15"/>
    <mergeCell ref="M14:M15"/>
    <mergeCell ref="N14:N15"/>
    <mergeCell ref="A35:P35"/>
    <mergeCell ref="A34:P34"/>
    <mergeCell ref="A33:P33"/>
    <mergeCell ref="A32:P32"/>
    <mergeCell ref="C28:D28"/>
    <mergeCell ref="A2:A5"/>
    <mergeCell ref="O2:P2"/>
    <mergeCell ref="O3:P3"/>
    <mergeCell ref="O4:P4"/>
    <mergeCell ref="O5:P5"/>
    <mergeCell ref="B2:N2"/>
    <mergeCell ref="B3:N3"/>
    <mergeCell ref="B4:N5"/>
    <mergeCell ref="N11:O11"/>
    <mergeCell ref="N9:O9"/>
    <mergeCell ref="L9:M9"/>
    <mergeCell ref="L11:M11"/>
    <mergeCell ref="G11:J11"/>
    <mergeCell ref="A17:L25"/>
    <mergeCell ref="G9:J9"/>
    <mergeCell ref="C27:D27"/>
    <mergeCell ref="A9:C11"/>
    <mergeCell ref="E9:F9"/>
    <mergeCell ref="E11:F11"/>
    <mergeCell ref="A16:L16"/>
    <mergeCell ref="B13:C13"/>
    <mergeCell ref="A14:A15"/>
    <mergeCell ref="E14:E15"/>
    <mergeCell ref="G14:G15"/>
    <mergeCell ref="D14:D15"/>
    <mergeCell ref="F14:F15"/>
    <mergeCell ref="H14:H15"/>
    <mergeCell ref="I14:I15"/>
    <mergeCell ref="M25:O25"/>
    <mergeCell ref="M24:O24"/>
    <mergeCell ref="M23:O23"/>
    <mergeCell ref="M22:O22"/>
    <mergeCell ref="M21:O21"/>
    <mergeCell ref="M20:O20"/>
    <mergeCell ref="M19:O19"/>
    <mergeCell ref="M18:O18"/>
    <mergeCell ref="M17:O17"/>
    <mergeCell ref="M16:O16"/>
  </mergeCells>
  <dataValidations count="4">
    <dataValidation allowBlank="1" showInputMessage="1" showErrorMessage="1" promptTitle="Señor Cotizante" prompt="Por favor digite su número de identificación (NIT para PERSONA JURÍDICA o CC PERSONA NATURAL) según sea el caso." sqref="N11" xr:uid="{00000000-0002-0000-0000-000000000000}"/>
    <dataValidation allowBlank="1" showInputMessage="1" showErrorMessage="1" promptTitle="Señor Cotizante" prompt="Por favor adjunte el logo de su empresa, en caso de no contar con el logo escriba nuevamente su nombre, razón social o dejar en blanco." sqref="A9:C11" xr:uid="{00000000-0002-0000-0000-000001000000}"/>
    <dataValidation type="whole" allowBlank="1" showInputMessage="1" showErrorMessage="1" sqref="G14" xr:uid="{00000000-0002-0000-0000-000002000000}">
      <formula1>0</formula1>
      <formula2>1000000000000000</formula2>
    </dataValidation>
    <dataValidation allowBlank="1" showInputMessage="1" showErrorMessage="1" promptTitle="NOMBRE/RAZÓN SOCIAL" prompt="NOMBRE/RAZÓN SOCIAL" sqref="G9:J9" xr:uid="{00000000-0002-0000-0000-000003000000}"/>
  </dataValidations>
  <pageMargins left="0.7" right="0.7" top="0.75" bottom="0.75" header="0.3" footer="0.3"/>
  <pageSetup paperSize="5" scale="51" orientation="landscape" r:id="rId1"/>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G11:J11</xm:sqref>
        </x14:dataValidation>
        <x14:dataValidation type="list" showInputMessage="1" showErrorMessage="1" xr:uid="{00000000-0002-0000-0000-000007000000}">
          <x14:formula1>
            <xm:f>Cálculos!$D$7:$D$9</xm:f>
          </x14:formula1>
          <xm:sqref>H14</xm:sqref>
        </x14:dataValidation>
        <x14:dataValidation type="list" allowBlank="1" showInputMessage="1" showErrorMessage="1" xr:uid="{00000000-0002-0000-0000-000008000000}">
          <x14:formula1>
            <xm:f>Cálculos!$F$7:$F$8</xm:f>
          </x14:formula1>
          <xm:sqref>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2024-04-03T23:34:59Z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