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72/DOCUMENTOS PUBLICADOS/"/>
    </mc:Choice>
  </mc:AlternateContent>
  <xr:revisionPtr revIDLastSave="81" documentId="8_{C6092C82-D82A-4EEE-AFFF-7187C2DC4B81}" xr6:coauthVersionLast="47" xr6:coauthVersionMax="47" xr10:uidLastSave="{AD40F63E-8721-43B3-9D1C-BF8CAC541B8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N16" i="7" s="1"/>
  <c r="H17" i="7"/>
  <c r="J17" i="7"/>
  <c r="L17" i="7"/>
  <c r="N17" i="7" s="1"/>
  <c r="H18" i="7"/>
  <c r="J18" i="7"/>
  <c r="L18" i="7"/>
  <c r="M18" i="7" s="1"/>
  <c r="H19" i="7"/>
  <c r="J19" i="7"/>
  <c r="L19" i="7"/>
  <c r="M19" i="7" s="1"/>
  <c r="H20" i="7"/>
  <c r="J20" i="7"/>
  <c r="L20" i="7"/>
  <c r="M20" i="7" s="1"/>
  <c r="H21" i="7"/>
  <c r="J21" i="7"/>
  <c r="L21" i="7"/>
  <c r="M21" i="7" s="1"/>
  <c r="H22" i="7"/>
  <c r="J22" i="7"/>
  <c r="L22" i="7"/>
  <c r="M22" i="7" s="1"/>
  <c r="H23" i="7"/>
  <c r="J23" i="7"/>
  <c r="L23" i="7"/>
  <c r="N23" i="7" s="1"/>
  <c r="H24" i="7"/>
  <c r="J24" i="7"/>
  <c r="L24" i="7"/>
  <c r="N24" i="7" s="1"/>
  <c r="H25" i="7"/>
  <c r="J25" i="7"/>
  <c r="L25" i="7"/>
  <c r="M25" i="7" s="1"/>
  <c r="H26" i="7"/>
  <c r="J26" i="7"/>
  <c r="L26" i="7"/>
  <c r="M26" i="7" s="1"/>
  <c r="O31" i="7"/>
  <c r="O29" i="7"/>
  <c r="O28" i="7"/>
  <c r="L14" i="7"/>
  <c r="M14" i="7" s="1"/>
  <c r="J14" i="7"/>
  <c r="H14" i="7"/>
  <c r="M17" i="7" l="1"/>
  <c r="O17" i="7" s="1"/>
  <c r="K26" i="7"/>
  <c r="K24" i="7"/>
  <c r="K15" i="7"/>
  <c r="K20" i="7"/>
  <c r="K25" i="7"/>
  <c r="K16" i="7"/>
  <c r="N22" i="7"/>
  <c r="O22" i="7" s="1"/>
  <c r="K19" i="7"/>
  <c r="K18" i="7"/>
  <c r="M23" i="7"/>
  <c r="O23" i="7" s="1"/>
  <c r="M16" i="7"/>
  <c r="O16" i="7" s="1"/>
  <c r="K23" i="7"/>
  <c r="K17" i="7"/>
  <c r="M24" i="7"/>
  <c r="O24" i="7" s="1"/>
  <c r="K22" i="7"/>
  <c r="N18" i="7"/>
  <c r="O18" i="7" s="1"/>
  <c r="K21" i="7"/>
  <c r="N20" i="7"/>
  <c r="O20" i="7" s="1"/>
  <c r="N21" i="7"/>
  <c r="O21" i="7" s="1"/>
  <c r="N26" i="7"/>
  <c r="O26" i="7" s="1"/>
  <c r="N19" i="7"/>
  <c r="O19" i="7" s="1"/>
  <c r="N15" i="7"/>
  <c r="O15" i="7" s="1"/>
  <c r="N25" i="7"/>
  <c r="O25" i="7" s="1"/>
  <c r="O27" i="7"/>
  <c r="O30" i="7" s="1"/>
  <c r="K14" i="7"/>
  <c r="O34" i="7"/>
  <c r="O35" i="7" s="1"/>
  <c r="N14" i="7"/>
  <c r="O14" i="7" s="1"/>
  <c r="O32" i="7" l="1"/>
  <c r="O33" i="7" s="1"/>
  <c r="O36" i="7" s="1"/>
</calcChain>
</file>

<file path=xl/sharedStrings.xml><?xml version="1.0" encoding="utf-8"?>
<sst xmlns="http://schemas.openxmlformats.org/spreadsheetml/2006/main" count="78" uniqueCount="64">
  <si>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</si>
  <si>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</si>
  <si>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</si>
  <si>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</si>
  <si>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</si>
  <si>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</si>
  <si>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</si>
  <si>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</si>
  <si>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</si>
  <si>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</si>
  <si>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</si>
  <si>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</si>
  <si>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</si>
  <si>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</si>
  <si>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</si>
  <si>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</si>
  <si>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</si>
  <si>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</si>
  <si>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</si>
  <si>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</si>
  <si>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</si>
  <si>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</si>
  <si>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</si>
  <si>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</si>
  <si>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</si>
  <si>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</si>
  <si>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</si>
  <si>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</si>
  <si>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</si>
  <si>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</si>
  <si>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</si>
  <si>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</si>
  <si>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</si>
  <si>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</si>
  <si>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</si>
  <si>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</si>
  <si>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</si>
  <si>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</si>
  <si>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</si>
  <si>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</si>
  <si>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</si>
  <si>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</si>
  <si>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</si>
  <si>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</si>
  <si>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</si>
  <si>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</si>
  <si>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</si>
  <si>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</si>
  <si>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</si>
  <si>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</si>
  <si>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</si>
  <si>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Media alza langstroth con 9 cuadros Alambrados y estampados. Madera dura o achapo, espesor 25mm. Tratada con aceite de linaza. Medidas exteriores: 430 mmx515mm. Altura 180mm.</t>
  </si>
  <si>
    <t>Alza langstroth con 10 cuadros laminados. Madera dura o achapo. espesor 25mm. Tratada con aceite de linaza.</t>
  </si>
  <si>
    <t>Base o piquera en madera dura o achapo para colmenas tipo Langstroth.</t>
  </si>
  <si>
    <t>Tapa interior colmena Langstroth. fabricado en madera dura o achapo.</t>
  </si>
  <si>
    <t>Tapa o techo metálico para colmena langstroth de 43x51.5 cm. Para colmena de madera de 25mm forrada de chapa galvanizada con sus correspondientes pliegues en los cuatro lados y soldada con estaño en las esquinas para una impermeabilización perfecta.</t>
  </si>
  <si>
    <t>Ahumador grande africanizado Acero. Tarro alto, fuelle con agarradera y manija. </t>
  </si>
  <si>
    <t>Cuchillo Desoperculador en Acero Inoxidable en Z cuchilla lisa, para apicultura</t>
  </si>
  <si>
    <t>Base Varilla Plegable para colmenas. Varilla corrugada de 12mm. Base fija.Resistencia de 120Kg, Armable para fácil transporte.</t>
  </si>
  <si>
    <t>Cuchillo Desoperculador electrico en Acero Inoxidable a 110 voltios, para apicultura</t>
  </si>
  <si>
    <t>Excluidor de Reinas y Zánganos de Plástico medidas de 50,5 cm x 40,5 cm</t>
  </si>
  <si>
    <t>Alimentador Interno Acrílico, capacidad de 2 litros, Color: Blanco.</t>
  </si>
  <si>
    <t>Lamina De Cera Estampada Para Cuadro Langstroth Alza De Cria dimensiones 45*20. Elaborada con 80% cera de abejas y 20% parafina alemana. presentacion por Unidad.</t>
  </si>
  <si>
    <t>Láminas de Cera Estampada para Cuadro de Media Alza, para colmena Langstroth. Elaborada con 80% cera de abejas y 20% parafina alemana. presentacion por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</si>
</sst>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topLeftCell="A21" zoomScale="70" zoomScaleNormal="70" zoomScaleSheetLayoutView="70" zoomScalePageLayoutView="55" workbookViewId="0">
      <selection activeCell="I14" sqref="I14:I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3</v>
      </c>
      <c r="O3" s="51"/>
    </row>
    <row r="4" spans="1:15" ht="16.5" customHeight="1" x14ac:dyDescent="0.25">
      <c r="A4" s="49"/>
      <c r="B4" s="50" t="s">
        <v>4</v>
      </c>
      <c r="C4" s="50"/>
      <c r="D4" s="50"/>
      <c r="E4" s="50"/>
      <c r="F4" s="50"/>
      <c r="G4" s="50"/>
      <c r="H4" s="50"/>
      <c r="I4" s="50"/>
      <c r="J4" s="50"/>
      <c r="K4" s="50"/>
      <c r="L4" s="50"/>
      <c r="M4" s="50"/>
      <c r="N4" s="51" t="s">
        <v>5</v>
      </c>
      <c r="O4" s="51"/>
    </row>
    <row r="5" spans="1:15" ht="15" customHeight="1" x14ac:dyDescent="0.25">
      <c r="A5" s="49"/>
      <c r="B5" s="50"/>
      <c r="C5" s="50"/>
      <c r="D5" s="50"/>
      <c r="E5" s="50"/>
      <c r="F5" s="50"/>
      <c r="G5" s="50"/>
      <c r="H5" s="50"/>
      <c r="I5" s="50"/>
      <c r="J5" s="50"/>
      <c r="K5" s="50"/>
      <c r="L5" s="50"/>
      <c r="M5" s="50"/>
      <c r="N5" s="51" t="s">
        <v>6</v>
      </c>
      <c r="O5" s="51"/>
    </row>
    <row r="7" spans="1:15" x14ac:dyDescent="0.25">
      <c r="A7" s="5" t="s">
        <v>7</v>
      </c>
    </row>
    <row r="8" spans="1:15" ht="9.9499999999999993" customHeight="1" x14ac:dyDescent="0.25">
      <c r="A8" s="6"/>
    </row>
    <row r="9" spans="1:15" ht="30" customHeight="1" x14ac:dyDescent="0.25">
      <c r="A9" s="71" t="s">
        <v>8</v>
      </c>
      <c r="B9" s="72"/>
      <c r="D9" s="56" t="s">
        <v>9</v>
      </c>
      <c r="E9" s="57"/>
      <c r="F9" s="58"/>
      <c r="G9" s="59"/>
      <c r="H9" s="59"/>
      <c r="I9" s="60"/>
      <c r="K9" s="56" t="s">
        <v>10</v>
      </c>
      <c r="L9" s="57"/>
      <c r="M9" s="54"/>
      <c r="N9" s="55"/>
    </row>
    <row r="10" spans="1:15" ht="8.25" customHeight="1" x14ac:dyDescent="0.25">
      <c r="A10" s="73"/>
      <c r="B10" s="74"/>
      <c r="C10" s="7"/>
      <c r="E10" s="8"/>
      <c r="F10" s="8"/>
      <c r="M10" s="8"/>
      <c r="N10" s="2"/>
    </row>
    <row r="11" spans="1:15" ht="30" customHeight="1" x14ac:dyDescent="0.25">
      <c r="A11" s="75"/>
      <c r="B11" s="76"/>
      <c r="D11" s="56" t="s">
        <v>11</v>
      </c>
      <c r="E11" s="57"/>
      <c r="F11" s="58"/>
      <c r="G11" s="59"/>
      <c r="H11" s="59"/>
      <c r="I11" s="60"/>
      <c r="K11" s="56" t="s">
        <v>12</v>
      </c>
      <c r="L11" s="57"/>
      <c r="M11" s="52"/>
      <c r="N11" s="5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13</v>
      </c>
      <c r="B13" s="23" t="s">
        <v>14</v>
      </c>
      <c r="C13" s="23" t="s">
        <v>15</v>
      </c>
      <c r="D13" s="23" t="s">
        <v>16</v>
      </c>
      <c r="E13" s="23" t="s">
        <v>17</v>
      </c>
      <c r="F13" s="24" t="s">
        <v>18</v>
      </c>
      <c r="G13" s="24" t="s">
        <v>19</v>
      </c>
      <c r="H13" s="24" t="s">
        <v>20</v>
      </c>
      <c r="I13" s="24" t="s">
        <v>21</v>
      </c>
      <c r="J13" s="24" t="s">
        <v>22</v>
      </c>
      <c r="K13" s="24" t="s">
        <v>23</v>
      </c>
      <c r="L13" s="24" t="s">
        <v>24</v>
      </c>
      <c r="M13" s="24" t="s">
        <v>25</v>
      </c>
      <c r="N13" s="24" t="s">
        <v>26</v>
      </c>
      <c r="O13" s="25" t="s">
        <v>27</v>
      </c>
    </row>
    <row r="14" spans="1:15" s="9" customFormat="1" ht="91.5" customHeight="1" x14ac:dyDescent="0.25">
      <c r="A14" s="26">
        <v>1</v>
      </c>
      <c r="B14" s="91" t="s">
        <v>51</v>
      </c>
      <c r="C14" s="12"/>
      <c r="D14" s="44">
        <v>15</v>
      </c>
      <c r="E14" s="44" t="s">
        <v>50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1.5" customHeight="1" x14ac:dyDescent="0.25">
      <c r="A15" s="26">
        <v>2</v>
      </c>
      <c r="B15" s="91" t="s">
        <v>52</v>
      </c>
      <c r="C15" s="12"/>
      <c r="D15" s="44">
        <v>10</v>
      </c>
      <c r="E15" s="44" t="s">
        <v>50</v>
      </c>
      <c r="F15" s="13"/>
      <c r="G15" s="11"/>
      <c r="H15" s="1">
        <f t="shared" ref="H15:H26" si="6">+ROUND(F15*G15,0)</f>
        <v>0</v>
      </c>
      <c r="I15" s="11"/>
      <c r="J15" s="1">
        <f t="shared" ref="J15:J26" si="7">ROUND(F15*I15,0)</f>
        <v>0</v>
      </c>
      <c r="K15" s="1">
        <f t="shared" ref="K15:K26" si="8">ROUND(F15+H15+J15,0)</f>
        <v>0</v>
      </c>
      <c r="L15" s="1">
        <f t="shared" ref="L15:L26" si="9">ROUND(F15*D15,0)</f>
        <v>0</v>
      </c>
      <c r="M15" s="1">
        <f t="shared" ref="M15:M26" si="10">ROUND(L15*G15,0)</f>
        <v>0</v>
      </c>
      <c r="N15" s="1">
        <f t="shared" ref="N15:N26" si="11">ROUND(L15*I15,0)</f>
        <v>0</v>
      </c>
      <c r="O15" s="27">
        <f t="shared" ref="O15:O26" si="12">ROUND(L15+N15+M15,0)</f>
        <v>0</v>
      </c>
    </row>
    <row r="16" spans="1:15" s="9" customFormat="1" ht="91.5" customHeight="1" x14ac:dyDescent="0.25">
      <c r="A16" s="26">
        <v>3</v>
      </c>
      <c r="B16" s="91" t="s">
        <v>53</v>
      </c>
      <c r="C16" s="12"/>
      <c r="D16" s="44">
        <v>20</v>
      </c>
      <c r="E16" s="44" t="s">
        <v>50</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91.5" customHeight="1" x14ac:dyDescent="0.25">
      <c r="A17" s="26">
        <v>4</v>
      </c>
      <c r="B17" s="91" t="s">
        <v>54</v>
      </c>
      <c r="C17" s="12"/>
      <c r="D17" s="44">
        <v>10</v>
      </c>
      <c r="E17" s="44" t="s">
        <v>50</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91.5" customHeight="1" x14ac:dyDescent="0.25">
      <c r="A18" s="26">
        <v>5</v>
      </c>
      <c r="B18" s="91" t="s">
        <v>55</v>
      </c>
      <c r="C18" s="12"/>
      <c r="D18" s="44">
        <v>15</v>
      </c>
      <c r="E18" s="44" t="s">
        <v>50</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ht="91.5" customHeight="1" x14ac:dyDescent="0.25">
      <c r="A19" s="26">
        <v>6</v>
      </c>
      <c r="B19" s="91" t="s">
        <v>56</v>
      </c>
      <c r="C19" s="12"/>
      <c r="D19" s="44">
        <v>2</v>
      </c>
      <c r="E19" s="44" t="s">
        <v>50</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ht="91.5" customHeight="1" x14ac:dyDescent="0.25">
      <c r="A20" s="26">
        <v>7</v>
      </c>
      <c r="B20" s="91" t="s">
        <v>57</v>
      </c>
      <c r="C20" s="12"/>
      <c r="D20" s="44">
        <v>1</v>
      </c>
      <c r="E20" s="44" t="s">
        <v>50</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ht="91.5" customHeight="1" x14ac:dyDescent="0.25">
      <c r="A21" s="26">
        <v>8</v>
      </c>
      <c r="B21" s="91" t="s">
        <v>58</v>
      </c>
      <c r="C21" s="12"/>
      <c r="D21" s="44">
        <v>10</v>
      </c>
      <c r="E21" s="44" t="s">
        <v>50</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ht="91.5" customHeight="1" x14ac:dyDescent="0.25">
      <c r="A22" s="26">
        <v>9</v>
      </c>
      <c r="B22" s="91" t="s">
        <v>59</v>
      </c>
      <c r="C22" s="12"/>
      <c r="D22" s="44">
        <v>1</v>
      </c>
      <c r="E22" s="44" t="s">
        <v>50</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91.5" customHeight="1" x14ac:dyDescent="0.25">
      <c r="A23" s="26">
        <v>10</v>
      </c>
      <c r="B23" s="91" t="s">
        <v>60</v>
      </c>
      <c r="C23" s="12"/>
      <c r="D23" s="44">
        <v>35</v>
      </c>
      <c r="E23" s="44" t="s">
        <v>50</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91.5" customHeight="1" x14ac:dyDescent="0.25">
      <c r="A24" s="26">
        <v>11</v>
      </c>
      <c r="B24" s="91" t="s">
        <v>61</v>
      </c>
      <c r="C24" s="12"/>
      <c r="D24" s="44">
        <v>10</v>
      </c>
      <c r="E24" s="44" t="s">
        <v>50</v>
      </c>
      <c r="F24" s="13"/>
      <c r="G24" s="11"/>
      <c r="H24" s="1">
        <f t="shared" si="6"/>
        <v>0</v>
      </c>
      <c r="I24" s="11"/>
      <c r="J24" s="1">
        <f t="shared" si="7"/>
        <v>0</v>
      </c>
      <c r="K24" s="1">
        <f t="shared" si="8"/>
        <v>0</v>
      </c>
      <c r="L24" s="1">
        <f t="shared" si="9"/>
        <v>0</v>
      </c>
      <c r="M24" s="1">
        <f t="shared" si="10"/>
        <v>0</v>
      </c>
      <c r="N24" s="1">
        <f t="shared" si="11"/>
        <v>0</v>
      </c>
      <c r="O24" s="27">
        <f t="shared" si="12"/>
        <v>0</v>
      </c>
    </row>
    <row r="25" spans="1:15" s="9" customFormat="1" ht="91.5" customHeight="1" x14ac:dyDescent="0.25">
      <c r="A25" s="26">
        <v>12</v>
      </c>
      <c r="B25" s="91" t="s">
        <v>62</v>
      </c>
      <c r="C25" s="12"/>
      <c r="D25" s="44">
        <v>200</v>
      </c>
      <c r="E25" s="44" t="s">
        <v>50</v>
      </c>
      <c r="F25" s="13"/>
      <c r="G25" s="11"/>
      <c r="H25" s="1">
        <f t="shared" si="6"/>
        <v>0</v>
      </c>
      <c r="I25" s="11"/>
      <c r="J25" s="1">
        <f t="shared" si="7"/>
        <v>0</v>
      </c>
      <c r="K25" s="1">
        <f t="shared" si="8"/>
        <v>0</v>
      </c>
      <c r="L25" s="1">
        <f t="shared" si="9"/>
        <v>0</v>
      </c>
      <c r="M25" s="1">
        <f t="shared" si="10"/>
        <v>0</v>
      </c>
      <c r="N25" s="1">
        <f t="shared" si="11"/>
        <v>0</v>
      </c>
      <c r="O25" s="27">
        <f t="shared" si="12"/>
        <v>0</v>
      </c>
    </row>
    <row r="26" spans="1:15" s="9" customFormat="1" ht="91.5" customHeight="1" thickBot="1" x14ac:dyDescent="0.3">
      <c r="A26" s="26">
        <v>13</v>
      </c>
      <c r="B26" s="91" t="s">
        <v>63</v>
      </c>
      <c r="C26" s="12"/>
      <c r="D26" s="44">
        <v>100</v>
      </c>
      <c r="E26" s="44" t="s">
        <v>50</v>
      </c>
      <c r="F26" s="13"/>
      <c r="G26" s="11"/>
      <c r="H26" s="1">
        <f t="shared" si="6"/>
        <v>0</v>
      </c>
      <c r="I26" s="11"/>
      <c r="J26" s="1">
        <f t="shared" si="7"/>
        <v>0</v>
      </c>
      <c r="K26" s="1">
        <f t="shared" si="8"/>
        <v>0</v>
      </c>
      <c r="L26" s="1">
        <f t="shared" si="9"/>
        <v>0</v>
      </c>
      <c r="M26" s="1">
        <f t="shared" si="10"/>
        <v>0</v>
      </c>
      <c r="N26" s="1">
        <f t="shared" si="11"/>
        <v>0</v>
      </c>
      <c r="O26" s="27">
        <f t="shared" si="12"/>
        <v>0</v>
      </c>
    </row>
    <row r="27" spans="1:15" s="9" customFormat="1" ht="42" customHeight="1" thickBot="1" x14ac:dyDescent="0.3">
      <c r="A27" s="77" t="s">
        <v>28</v>
      </c>
      <c r="B27" s="78"/>
      <c r="C27" s="78"/>
      <c r="D27" s="78"/>
      <c r="E27" s="78"/>
      <c r="F27" s="78"/>
      <c r="G27" s="78"/>
      <c r="H27" s="78"/>
      <c r="I27" s="78"/>
      <c r="J27" s="78"/>
      <c r="K27" s="78"/>
      <c r="L27" s="89" t="s">
        <v>29</v>
      </c>
      <c r="M27" s="90"/>
      <c r="N27" s="90"/>
      <c r="O27" s="35">
        <f>SUMIF(G:G,0%,L:L)+SUMIF(G:G,"",L:L)</f>
        <v>0</v>
      </c>
    </row>
    <row r="28" spans="1:15" s="9" customFormat="1" ht="39" customHeight="1" x14ac:dyDescent="0.25">
      <c r="A28" s="61" t="s">
        <v>30</v>
      </c>
      <c r="B28" s="62"/>
      <c r="C28" s="62"/>
      <c r="D28" s="62"/>
      <c r="E28" s="62"/>
      <c r="F28" s="62"/>
      <c r="G28" s="62"/>
      <c r="H28" s="62"/>
      <c r="I28" s="62"/>
      <c r="J28" s="62"/>
      <c r="K28" s="63"/>
      <c r="L28" s="83" t="s">
        <v>31</v>
      </c>
      <c r="M28" s="84"/>
      <c r="N28" s="84"/>
      <c r="O28" s="36">
        <f>SUMIF(G:G,5%,L:L)</f>
        <v>0</v>
      </c>
    </row>
    <row r="29" spans="1:15" s="9" customFormat="1" ht="30" customHeight="1" x14ac:dyDescent="0.25">
      <c r="A29" s="64"/>
      <c r="B29" s="65"/>
      <c r="C29" s="65"/>
      <c r="D29" s="65"/>
      <c r="E29" s="65"/>
      <c r="F29" s="65"/>
      <c r="G29" s="65"/>
      <c r="H29" s="65"/>
      <c r="I29" s="65"/>
      <c r="J29" s="65"/>
      <c r="K29" s="66"/>
      <c r="L29" s="83" t="s">
        <v>32</v>
      </c>
      <c r="M29" s="84"/>
      <c r="N29" s="84"/>
      <c r="O29" s="36">
        <f>SUMIF(G:G,19%,L:L)</f>
        <v>0</v>
      </c>
    </row>
    <row r="30" spans="1:15" s="9" customFormat="1" ht="30" customHeight="1" x14ac:dyDescent="0.25">
      <c r="A30" s="64"/>
      <c r="B30" s="65"/>
      <c r="C30" s="65"/>
      <c r="D30" s="65"/>
      <c r="E30" s="65"/>
      <c r="F30" s="65"/>
      <c r="G30" s="65"/>
      <c r="H30" s="65"/>
      <c r="I30" s="65"/>
      <c r="J30" s="65"/>
      <c r="K30" s="66"/>
      <c r="L30" s="85" t="s">
        <v>24</v>
      </c>
      <c r="M30" s="86"/>
      <c r="N30" s="86"/>
      <c r="O30" s="37">
        <f>SUM(O27:O29)</f>
        <v>0</v>
      </c>
    </row>
    <row r="31" spans="1:15" s="9" customFormat="1" ht="30" customHeight="1" x14ac:dyDescent="0.25">
      <c r="A31" s="64"/>
      <c r="B31" s="65"/>
      <c r="C31" s="65"/>
      <c r="D31" s="65"/>
      <c r="E31" s="65"/>
      <c r="F31" s="65"/>
      <c r="G31" s="65"/>
      <c r="H31" s="65"/>
      <c r="I31" s="65"/>
      <c r="J31" s="65"/>
      <c r="K31" s="66"/>
      <c r="L31" s="87" t="s">
        <v>33</v>
      </c>
      <c r="M31" s="88"/>
      <c r="N31" s="88"/>
      <c r="O31" s="38">
        <f>SUMIF(G:G,5%,M:M)</f>
        <v>0</v>
      </c>
    </row>
    <row r="32" spans="1:15" s="9" customFormat="1" ht="30" customHeight="1" x14ac:dyDescent="0.25">
      <c r="A32" s="64"/>
      <c r="B32" s="65"/>
      <c r="C32" s="65"/>
      <c r="D32" s="65"/>
      <c r="E32" s="65"/>
      <c r="F32" s="65"/>
      <c r="G32" s="65"/>
      <c r="H32" s="65"/>
      <c r="I32" s="65"/>
      <c r="J32" s="65"/>
      <c r="K32" s="66"/>
      <c r="L32" s="87" t="s">
        <v>34</v>
      </c>
      <c r="M32" s="88"/>
      <c r="N32" s="88"/>
      <c r="O32" s="38">
        <f>SUMIF(G:G,19%,M:M)</f>
        <v>0</v>
      </c>
    </row>
    <row r="33" spans="1:17" s="9" customFormat="1" ht="30" customHeight="1" x14ac:dyDescent="0.25">
      <c r="A33" s="64"/>
      <c r="B33" s="65"/>
      <c r="C33" s="65"/>
      <c r="D33" s="65"/>
      <c r="E33" s="65"/>
      <c r="F33" s="65"/>
      <c r="G33" s="65"/>
      <c r="H33" s="65"/>
      <c r="I33" s="65"/>
      <c r="J33" s="65"/>
      <c r="K33" s="66"/>
      <c r="L33" s="85" t="s">
        <v>35</v>
      </c>
      <c r="M33" s="86"/>
      <c r="N33" s="86"/>
      <c r="O33" s="37">
        <f>SUM(O31:O32)</f>
        <v>0</v>
      </c>
    </row>
    <row r="34" spans="1:17" s="9" customFormat="1" ht="30" customHeight="1" x14ac:dyDescent="0.25">
      <c r="A34" s="64"/>
      <c r="B34" s="65"/>
      <c r="C34" s="65"/>
      <c r="D34" s="65"/>
      <c r="E34" s="65"/>
      <c r="F34" s="65"/>
      <c r="G34" s="65"/>
      <c r="H34" s="65"/>
      <c r="I34" s="65"/>
      <c r="J34" s="65"/>
      <c r="K34" s="66"/>
      <c r="L34" s="83" t="s">
        <v>36</v>
      </c>
      <c r="M34" s="84"/>
      <c r="N34" s="84"/>
      <c r="O34" s="36">
        <f>SUMIF(I:I,8%,N:N)</f>
        <v>0</v>
      </c>
    </row>
    <row r="35" spans="1:17" s="9" customFormat="1" ht="37.5" customHeight="1" x14ac:dyDescent="0.25">
      <c r="A35" s="64"/>
      <c r="B35" s="65"/>
      <c r="C35" s="65"/>
      <c r="D35" s="65"/>
      <c r="E35" s="65"/>
      <c r="F35" s="65"/>
      <c r="G35" s="65"/>
      <c r="H35" s="65"/>
      <c r="I35" s="65"/>
      <c r="J35" s="65"/>
      <c r="K35" s="66"/>
      <c r="L35" s="81" t="s">
        <v>37</v>
      </c>
      <c r="M35" s="82"/>
      <c r="N35" s="82"/>
      <c r="O35" s="37">
        <f>SUM(O34)</f>
        <v>0</v>
      </c>
    </row>
    <row r="36" spans="1:17" s="9" customFormat="1" ht="32.25" customHeight="1" thickBot="1" x14ac:dyDescent="0.3">
      <c r="A36" s="67"/>
      <c r="B36" s="68"/>
      <c r="C36" s="68"/>
      <c r="D36" s="68"/>
      <c r="E36" s="68"/>
      <c r="F36" s="68"/>
      <c r="G36" s="68"/>
      <c r="H36" s="68"/>
      <c r="I36" s="68"/>
      <c r="J36" s="68"/>
      <c r="K36" s="69"/>
      <c r="L36" s="79" t="s">
        <v>38</v>
      </c>
      <c r="M36" s="80"/>
      <c r="N36" s="80"/>
      <c r="O36" s="39">
        <f>+O30+O33+O35</f>
        <v>0</v>
      </c>
    </row>
    <row r="38" spans="1:17" ht="50.1" customHeight="1" thickBot="1" x14ac:dyDescent="0.3">
      <c r="B38" s="70"/>
      <c r="C38" s="70"/>
    </row>
    <row r="39" spans="1:17" x14ac:dyDescent="0.25">
      <c r="B39" s="48" t="s">
        <v>39</v>
      </c>
      <c r="C39" s="48"/>
    </row>
    <row r="40" spans="1:17" ht="15" customHeight="1" x14ac:dyDescent="0.25">
      <c r="M40" s="41"/>
      <c r="N40" s="42"/>
      <c r="O40" s="43"/>
    </row>
    <row r="41" spans="1:17" ht="15.75" customHeight="1" x14ac:dyDescent="0.25">
      <c r="M41" s="41"/>
      <c r="N41" s="42"/>
      <c r="O41" s="43"/>
    </row>
    <row r="42" spans="1:17" ht="15" customHeight="1" x14ac:dyDescent="0.25">
      <c r="A42" s="10" t="s">
        <v>40</v>
      </c>
      <c r="M42" s="41"/>
      <c r="N42" s="42"/>
      <c r="O42" s="43"/>
    </row>
    <row r="43" spans="1:17" x14ac:dyDescent="0.25">
      <c r="A43" s="47" t="s">
        <v>41</v>
      </c>
      <c r="B43" s="47"/>
      <c r="C43" s="47"/>
      <c r="D43" s="47"/>
      <c r="E43" s="47"/>
      <c r="F43" s="47"/>
      <c r="G43" s="47"/>
      <c r="H43" s="47"/>
      <c r="I43" s="47"/>
      <c r="J43" s="47"/>
      <c r="K43" s="47"/>
      <c r="L43" s="47"/>
      <c r="M43" s="47"/>
      <c r="N43" s="47"/>
      <c r="O43" s="47"/>
      <c r="P43" s="2"/>
      <c r="Q43" s="2"/>
    </row>
    <row r="44" spans="1:17" ht="15" customHeight="1" x14ac:dyDescent="0.25">
      <c r="A44" s="46" t="s">
        <v>42</v>
      </c>
      <c r="B44" s="46"/>
      <c r="C44" s="46"/>
      <c r="D44" s="46"/>
      <c r="E44" s="46"/>
      <c r="F44" s="46"/>
      <c r="G44" s="46"/>
      <c r="H44" s="46"/>
      <c r="I44" s="46"/>
      <c r="J44" s="46"/>
      <c r="K44" s="46"/>
      <c r="L44" s="46"/>
      <c r="M44" s="46"/>
      <c r="N44" s="46"/>
      <c r="O44" s="46"/>
      <c r="P44" s="40"/>
      <c r="Q44" s="40"/>
    </row>
    <row r="45" spans="1:17" x14ac:dyDescent="0.25">
      <c r="A45" s="45" t="s">
        <v>43</v>
      </c>
      <c r="B45" s="45"/>
      <c r="C45" s="45"/>
      <c r="D45" s="45"/>
      <c r="E45" s="45"/>
      <c r="F45" s="45"/>
      <c r="G45" s="45"/>
      <c r="H45" s="45"/>
      <c r="I45" s="45"/>
      <c r="J45" s="45"/>
      <c r="K45" s="45"/>
      <c r="L45" s="45"/>
      <c r="M45" s="45"/>
      <c r="N45" s="45"/>
      <c r="O45" s="45"/>
      <c r="P45" s="5"/>
      <c r="Q45" s="5"/>
    </row>
    <row r="46" spans="1:17" x14ac:dyDescent="0.25">
      <c r="A46" s="45" t="s">
        <v>44</v>
      </c>
      <c r="B46" s="45"/>
      <c r="C46" s="45"/>
      <c r="D46" s="45"/>
      <c r="E46" s="45"/>
      <c r="F46" s="45"/>
      <c r="G46" s="45"/>
      <c r="H46" s="45"/>
      <c r="I46" s="45"/>
      <c r="J46" s="45"/>
      <c r="K46" s="45"/>
      <c r="L46" s="45"/>
      <c r="M46" s="45"/>
      <c r="N46" s="45"/>
      <c r="O46" s="45"/>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XHeJff5SiSTMB5cZWXK1LxnS9apfWdNEmE0tTFcGcyPWyjQc5TMfGrN74Widpd7s4s03PE1WH0sxfkX6LjMZ5Q==" saltValue="eiUv0anY3GzNkl64VNr9UA==" spinCount="100000" sheet="1" selectLockedCells="1"/>
  <mergeCells count="35">
    <mergeCell ref="L31:N31"/>
    <mergeCell ref="L30:N30"/>
    <mergeCell ref="L29:N29"/>
    <mergeCell ref="L28:N28"/>
    <mergeCell ref="L27:N27"/>
    <mergeCell ref="L36:N36"/>
    <mergeCell ref="L35:N35"/>
    <mergeCell ref="L34:N34"/>
    <mergeCell ref="L33:N33"/>
    <mergeCell ref="L32:N32"/>
    <mergeCell ref="A28:K36"/>
    <mergeCell ref="F9:I9"/>
    <mergeCell ref="B38:C38"/>
    <mergeCell ref="A9:B11"/>
    <mergeCell ref="D9:E9"/>
    <mergeCell ref="D11:E11"/>
    <mergeCell ref="A27:K27"/>
    <mergeCell ref="M11:N11"/>
    <mergeCell ref="M9:N9"/>
    <mergeCell ref="K9:L9"/>
    <mergeCell ref="K11:L11"/>
    <mergeCell ref="F11:I11"/>
    <mergeCell ref="A2:A5"/>
    <mergeCell ref="B2:M2"/>
    <mergeCell ref="N2:O2"/>
    <mergeCell ref="B3:M3"/>
    <mergeCell ref="N3:O3"/>
    <mergeCell ref="B4:M5"/>
    <mergeCell ref="N4:O4"/>
    <mergeCell ref="N5:O5"/>
    <mergeCell ref="A46:O46"/>
    <mergeCell ref="A45:O45"/>
    <mergeCell ref="A44:O44"/>
    <mergeCell ref="A43:O43"/>
    <mergeCell ref="B39:C3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G14:G26</xm:sqref>
        </x14:dataValidation>
        <x14:dataValidation type="list" allowBlank="1" showInputMessage="1" showErrorMessage="1" xr:uid="{00000000-0002-0000-0000-000008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11</v>
      </c>
      <c r="D6" s="28" t="s">
        <v>45</v>
      </c>
      <c r="F6" s="31" t="s">
        <v>46</v>
      </c>
    </row>
    <row r="7" spans="2:6" x14ac:dyDescent="0.25">
      <c r="B7" s="2" t="s">
        <v>47</v>
      </c>
      <c r="D7" s="29">
        <v>0</v>
      </c>
      <c r="F7" s="32">
        <v>0.08</v>
      </c>
    </row>
    <row r="8" spans="2:6" x14ac:dyDescent="0.25">
      <c r="B8" s="2" t="s">
        <v>48</v>
      </c>
      <c r="D8" s="29">
        <v>0.05</v>
      </c>
      <c r="F8" s="33">
        <v>0</v>
      </c>
    </row>
    <row r="9" spans="2:6" x14ac:dyDescent="0.25">
      <c r="B9" s="2" t="s">
        <v>49</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2024-04-30T00:42:26Z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