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mailunicundiedu-my.sharepoint.com/personal/asesorjuridicocompras4_ucundinamarca_edu_co/Documents/1. GESTION CONTRACTUAL 2024 GSMG/CONTRATACION DIRECTA/5. F-CD-070 DESINFECCION ARCHIVO/PUBLICACIONES/"/>
    </mc:Choice>
  </mc:AlternateContent>
  <xr:revisionPtr revIDLastSave="32" documentId="13_ncr:1_{A3203639-816A-4F00-A849-4E2EC2053B16}" xr6:coauthVersionLast="47" xr6:coauthVersionMax="47" xr10:uidLastSave="{90800731-8BB7-4EA7-BDFC-84CD5296ED6A}"/>
  <bookViews>
    <workbookView xWindow="-120" yWindow="-120" windowWidth="29040" windowHeight="15720" tabRatio="688" xr2:uid="{00000000-000D-0000-FFFF-FFFF00000000}"/>
  </bookViews>
  <sheets>
    <sheet name="Bienes y Servicios" sheetId="7" r:id="rId1"/>
    <sheet name="Cálculos" sheetId="2" state="hidden" r:id="rId2"/>
  </sheets>
  <definedNames>
    <definedName name="_xlnm.Print_Area" localSheetId="0">'Bienes y Servicios'!$A$1:$O$30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9" i="7" l="1"/>
  <c r="O16" i="7"/>
  <c r="L14" i="7"/>
  <c r="M14" i="7" s="1"/>
  <c r="O20" i="7" s="1"/>
  <c r="J14" i="7"/>
  <c r="H14" i="7"/>
  <c r="O17" i="7" l="1"/>
  <c r="O15" i="7"/>
  <c r="O18" i="7" s="1"/>
  <c r="K14" i="7"/>
  <c r="O21" i="7"/>
  <c r="O22" i="7"/>
  <c r="O23" i="7" s="1"/>
  <c r="N14" i="7"/>
  <c r="O14" i="7" s="1"/>
  <c r="O24" i="7" l="1"/>
</calcChain>
</file>

<file path=xl/sharedStrings.xml><?xml version="1.0" encoding="utf-8"?>
<sst xmlns="http://schemas.openxmlformats.org/spreadsheetml/2006/main" count="54" uniqueCount="52">
  <si>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</si>
  <si>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</si>
  <si>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</si>
  <si>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</si>
  <si>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</si>
  <si>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</si>
  <si>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</si>
  <si>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</si>
  <si>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</si>
  <si>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</si>
  <si>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</si>
  <si>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</si>
  <si>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</si>
  <si>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</si>
  <si>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</si>
  <si>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</si>
  <si>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</si>
  <si>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</si>
  <si>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</si>
  <si>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</si>
  <si>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</si>
  <si>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</si>
  <si>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</si>
  <si>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</si>
  <si>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</si>
  <si>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</si>
  <si>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</si>
  <si>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</si>
  <si>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</si>
  <si>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</si>
  <si>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</si>
  <si>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</si>
  <si>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</si>
  <si>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</si>
  <si>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</si>
  <si>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</si>
  <si>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</si>
  <si>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</si>
  <si>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</si>
  <si>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</si>
  <si>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</si>
  <si>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</si>
  <si>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</si>
  <si>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</si>
  <si>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</si>
  <si>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</si>
  <si>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</si>
  <si>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</si>
  <si>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</si>
  <si>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</si>
  <si>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r>
      <t xml:space="preserve">Servicio de limpieza, desinfección, fumigación y desodorización en los depósitos de los Archivos de la Universidad de Cundinamarca, por medio de un proceso de termo nebulización (Nebulización). 
* Limpieza de cajas, (utilizar aspiradora). 
* Limpieza de estantería (bayetilla humedecida con una solución de agua con Alcohol. 
</t>
    </r>
    <r>
      <rPr>
        <b/>
        <sz val="10"/>
        <color theme="1"/>
        <rFont val="Arial"/>
        <family val="2"/>
      </rPr>
      <t>SEDE FUSAGASUGÁ</t>
    </r>
    <r>
      <rPr>
        <sz val="10"/>
        <color theme="1"/>
        <rFont val="Arial"/>
        <family val="2"/>
      </rPr>
      <t xml:space="preserve"> Archivo Central: 165,11 metros cuadrados. Archivo Secretaría General: 19,85 metros cuadrados.  Archivo Tesorería 14,51. metros cuadrados.  Archivo Admisiones: 12,74 metros cuadrados. Archivo Talento Humano Bloque Administrativo: 13,96 metros cuadrados.  Archivo Talento Humano Bloque D: 13,56 metros cuadrados.  Archivo Compras: 20 56 metros cuadrados Archivo de Jurídica:15 metros cuadrados Archivo Recursos Físicos: 20 metros cuadrados Archivo Unidad de Apoyo Financiero: 23 metros cuadrados. 
</t>
    </r>
    <r>
      <rPr>
        <b/>
        <sz val="10"/>
        <color theme="1"/>
        <rFont val="Arial"/>
        <family val="2"/>
      </rPr>
      <t>SEDE BOGOTÁ</t>
    </r>
    <r>
      <rPr>
        <sz val="10"/>
        <color theme="1"/>
        <rFont val="Arial"/>
        <family val="2"/>
      </rPr>
      <t xml:space="preserve"> Archivo 1 de Proyectos Especiales y Relaciones Interinstitucionales: 20 metros Cuadrados. Archivo de Proyectos Especiales y Relaciones Interinstitucionales: Archivo 2: 85 metros cuadrados. 
</t>
    </r>
    <r>
      <rPr>
        <b/>
        <sz val="10"/>
        <color theme="1"/>
        <rFont val="Arial"/>
        <family val="2"/>
      </rPr>
      <t>SECCIONAL UBATÉ</t>
    </r>
    <r>
      <rPr>
        <sz val="10"/>
        <color theme="1"/>
        <rFont val="Arial"/>
        <family val="2"/>
      </rPr>
      <t xml:space="preserve"> Archivo Seccional Ubaté: 69,62 metros cuadrados. 
</t>
    </r>
    <r>
      <rPr>
        <b/>
        <sz val="10"/>
        <color theme="1"/>
        <rFont val="Arial"/>
        <family val="2"/>
      </rPr>
      <t>SECCIONAL GIRARDOT</t>
    </r>
    <r>
      <rPr>
        <sz val="10"/>
        <color theme="1"/>
        <rFont val="Arial"/>
        <family val="2"/>
      </rPr>
      <t xml:space="preserve"> Archivo Seccional Girardot: Depósitos A: 13,07 metros cuadrados. Archivo Seccional Girardot: Depósitos B: 24,39 metros cuadrados. 
</t>
    </r>
    <r>
      <rPr>
        <b/>
        <sz val="10"/>
        <color theme="1"/>
        <rFont val="Arial"/>
        <family val="2"/>
      </rPr>
      <t>EXTENSIÓN CHÍA</t>
    </r>
    <r>
      <rPr>
        <sz val="10"/>
        <color theme="1"/>
        <rFont val="Arial"/>
        <family val="2"/>
      </rPr>
      <t xml:space="preserve"> Archivo Extensión Chía: 11,17 metros cuadrados. 
</t>
    </r>
    <r>
      <rPr>
        <b/>
        <sz val="10"/>
        <color theme="1"/>
        <rFont val="Arial"/>
        <family val="2"/>
      </rPr>
      <t>EXTENSIÓN DE FACATATIVÁ</t>
    </r>
    <r>
      <rPr>
        <sz val="10"/>
        <color theme="1"/>
        <rFont val="Arial"/>
        <family val="2"/>
      </rPr>
      <t xml:space="preserve"> Archivo Extensión Facatativá: 87,31 metros cuadrados. 
</t>
    </r>
    <r>
      <rPr>
        <b/>
        <sz val="10"/>
        <color theme="1"/>
        <rFont val="Arial"/>
        <family val="2"/>
      </rPr>
      <t>EXTENSIÓN SOACHA</t>
    </r>
    <r>
      <rPr>
        <sz val="10"/>
        <color theme="1"/>
        <rFont val="Arial"/>
        <family val="2"/>
      </rPr>
      <t xml:space="preserve"> Archivo de Control Disciplinario: 14 metros Cuadrados Archivo Extensión Soacha deposito 1: 19,42 metros cuadrados. Archivo Extensión Soacha deposito 2 bloque D segundo piso: 200 metros cuadrados. Archivo Extensión Soacha deposito 3 bloque D tercer piso: 200 metros cuadrados. Archivo Extensión Soacha deposito 4 convenio: 200 metros cuadrados. 
</t>
    </r>
    <r>
      <rPr>
        <b/>
        <sz val="10"/>
        <color theme="1"/>
        <rFont val="Arial"/>
        <family val="2"/>
      </rPr>
      <t>EXTENSIÓN ZIPAQUIRA</t>
    </r>
    <r>
      <rPr>
        <sz val="10"/>
        <color theme="1"/>
        <rFont val="Arial"/>
        <family val="2"/>
      </rPr>
      <t xml:space="preserve"> Archivo Extensión Zipaquirá: 87 metros cuadrados.</t>
    </r>
  </si>
  <si>
    <t>METRO CUADRADO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</si>
</sst>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2">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0" xfId="0" applyFont="1" applyFill="1" applyBorder="1" applyAlignment="1" applyProtection="1">
      <alignment horizontal="center" vertical="center" wrapText="1"/>
      <protection hidden="1"/>
    </xf>
    <xf numFmtId="0" fontId="7" fillId="3" borderId="31" xfId="0" applyFont="1" applyFill="1" applyBorder="1" applyAlignment="1" applyProtection="1">
      <alignment horizontal="center" vertical="center" wrapText="1"/>
      <protection hidden="1"/>
    </xf>
    <xf numFmtId="43" fontId="7" fillId="3" borderId="31" xfId="3" applyFont="1" applyFill="1" applyBorder="1" applyAlignment="1" applyProtection="1">
      <alignment horizontal="center" vertical="center" wrapText="1"/>
      <protection hidden="1"/>
    </xf>
    <xf numFmtId="43" fontId="7" fillId="3" borderId="36" xfId="3" applyFont="1" applyFill="1" applyBorder="1" applyAlignment="1" applyProtection="1">
      <alignment horizontal="center" vertical="center" wrapText="1"/>
      <protection hidden="1"/>
    </xf>
    <xf numFmtId="0" fontId="3" fillId="0" borderId="32" xfId="0" applyFont="1" applyBorder="1" applyAlignment="1" applyProtection="1">
      <alignment horizontal="center" vertical="center"/>
      <protection hidden="1"/>
    </xf>
    <xf numFmtId="43" fontId="3" fillId="0" borderId="37"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3" fillId="0" borderId="37" xfId="4" applyFont="1" applyBorder="1" applyAlignment="1" applyProtection="1">
      <alignment vertical="center"/>
      <protection hidden="1"/>
    </xf>
    <xf numFmtId="43" fontId="6" fillId="0" borderId="37" xfId="4" applyFont="1" applyBorder="1" applyAlignment="1" applyProtection="1">
      <alignment vertical="center"/>
      <protection hidden="1"/>
    </xf>
    <xf numFmtId="43" fontId="3" fillId="0" borderId="37" xfId="4" applyFont="1" applyFill="1" applyBorder="1" applyAlignment="1" applyProtection="1">
      <alignment vertical="center"/>
      <protection hidden="1"/>
    </xf>
    <xf numFmtId="43" fontId="6" fillId="0" borderId="38"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5"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0" fontId="6" fillId="0" borderId="33"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0"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1" fillId="0" borderId="26"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zoomScale="70" zoomScaleNormal="70" zoomScaleSheetLayoutView="70" zoomScalePageLayoutView="55" workbookViewId="0">
      <selection activeCell="F14" sqref="F14"/>
    </sheetView>
  </sheetViews>
  <sheetFormatPr baseColWidth="10" defaultColWidth="11.42578125" defaultRowHeight="15" x14ac:dyDescent="0.25"/>
  <cols>
    <col min="1" max="1" width="10.42578125" style="2" customWidth="1"/>
    <col min="2" max="2" width="109.5703125" style="2" customWidth="1"/>
    <col min="3" max="3" width="18.85546875"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49"/>
      <c r="B2" s="50" t="s">
        <v>0</v>
      </c>
      <c r="C2" s="50"/>
      <c r="D2" s="50"/>
      <c r="E2" s="50"/>
      <c r="F2" s="50"/>
      <c r="G2" s="50"/>
      <c r="H2" s="50"/>
      <c r="I2" s="50"/>
      <c r="J2" s="50"/>
      <c r="K2" s="50"/>
      <c r="L2" s="50"/>
      <c r="M2" s="50"/>
      <c r="N2" s="51" t="s">
        <v>1</v>
      </c>
      <c r="O2" s="51"/>
    </row>
    <row r="3" spans="1:15" ht="15.75" customHeight="1" x14ac:dyDescent="0.25">
      <c r="A3" s="49"/>
      <c r="B3" s="50" t="s">
        <v>2</v>
      </c>
      <c r="C3" s="50"/>
      <c r="D3" s="50"/>
      <c r="E3" s="50"/>
      <c r="F3" s="50"/>
      <c r="G3" s="50"/>
      <c r="H3" s="50"/>
      <c r="I3" s="50"/>
      <c r="J3" s="50"/>
      <c r="K3" s="50"/>
      <c r="L3" s="50"/>
      <c r="M3" s="50"/>
      <c r="N3" s="51" t="s">
        <v>48</v>
      </c>
      <c r="O3" s="51"/>
    </row>
    <row r="4" spans="1:15" ht="16.5" customHeight="1" x14ac:dyDescent="0.25">
      <c r="A4" s="49"/>
      <c r="B4" s="50" t="s">
        <v>3</v>
      </c>
      <c r="C4" s="50"/>
      <c r="D4" s="50"/>
      <c r="E4" s="50"/>
      <c r="F4" s="50"/>
      <c r="G4" s="50"/>
      <c r="H4" s="50"/>
      <c r="I4" s="50"/>
      <c r="J4" s="50"/>
      <c r="K4" s="50"/>
      <c r="L4" s="50"/>
      <c r="M4" s="50"/>
      <c r="N4" s="51" t="s">
        <v>49</v>
      </c>
      <c r="O4" s="51"/>
    </row>
    <row r="5" spans="1:15" ht="15" customHeight="1" x14ac:dyDescent="0.25">
      <c r="A5" s="49"/>
      <c r="B5" s="50"/>
      <c r="C5" s="50"/>
      <c r="D5" s="50"/>
      <c r="E5" s="50"/>
      <c r="F5" s="50"/>
      <c r="G5" s="50"/>
      <c r="H5" s="50"/>
      <c r="I5" s="50"/>
      <c r="J5" s="50"/>
      <c r="K5" s="50"/>
      <c r="L5" s="50"/>
      <c r="M5" s="50"/>
      <c r="N5" s="51" t="s">
        <v>46</v>
      </c>
      <c r="O5" s="51"/>
    </row>
    <row r="7" spans="1:15" x14ac:dyDescent="0.25">
      <c r="A7" s="5" t="s">
        <v>4</v>
      </c>
    </row>
    <row r="8" spans="1:15" ht="9.9499999999999993" customHeight="1" x14ac:dyDescent="0.25">
      <c r="A8" s="6"/>
    </row>
    <row r="9" spans="1:15" ht="30" customHeight="1" x14ac:dyDescent="0.25">
      <c r="A9" s="71" t="s">
        <v>5</v>
      </c>
      <c r="B9" s="72"/>
      <c r="D9" s="56" t="s">
        <v>6</v>
      </c>
      <c r="E9" s="57"/>
      <c r="F9" s="58"/>
      <c r="G9" s="59"/>
      <c r="H9" s="59"/>
      <c r="I9" s="60"/>
      <c r="K9" s="56" t="s">
        <v>7</v>
      </c>
      <c r="L9" s="57"/>
      <c r="M9" s="54"/>
      <c r="N9" s="55"/>
    </row>
    <row r="10" spans="1:15" ht="8.25" customHeight="1" x14ac:dyDescent="0.25">
      <c r="A10" s="73"/>
      <c r="B10" s="74"/>
      <c r="C10" s="7"/>
      <c r="E10" s="8"/>
      <c r="F10" s="8"/>
      <c r="M10" s="8"/>
      <c r="N10" s="2"/>
    </row>
    <row r="11" spans="1:15" ht="30" customHeight="1" x14ac:dyDescent="0.25">
      <c r="A11" s="75"/>
      <c r="B11" s="76"/>
      <c r="D11" s="56" t="s">
        <v>8</v>
      </c>
      <c r="E11" s="57"/>
      <c r="F11" s="58"/>
      <c r="G11" s="59"/>
      <c r="H11" s="59"/>
      <c r="I11" s="60"/>
      <c r="K11" s="56" t="s">
        <v>9</v>
      </c>
      <c r="L11" s="57"/>
      <c r="M11" s="52"/>
      <c r="N11" s="53"/>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10</v>
      </c>
      <c r="B13" s="23" t="s">
        <v>11</v>
      </c>
      <c r="C13" s="23" t="s">
        <v>12</v>
      </c>
      <c r="D13" s="23" t="s">
        <v>13</v>
      </c>
      <c r="E13" s="23" t="s">
        <v>14</v>
      </c>
      <c r="F13" s="24" t="s">
        <v>15</v>
      </c>
      <c r="G13" s="24" t="s">
        <v>16</v>
      </c>
      <c r="H13" s="24" t="s">
        <v>17</v>
      </c>
      <c r="I13" s="24" t="s">
        <v>18</v>
      </c>
      <c r="J13" s="24" t="s">
        <v>19</v>
      </c>
      <c r="K13" s="24" t="s">
        <v>20</v>
      </c>
      <c r="L13" s="24" t="s">
        <v>21</v>
      </c>
      <c r="M13" s="24" t="s">
        <v>22</v>
      </c>
      <c r="N13" s="24" t="s">
        <v>23</v>
      </c>
      <c r="O13" s="25" t="s">
        <v>24</v>
      </c>
    </row>
    <row r="14" spans="1:15" s="9" customFormat="1" ht="409.5" customHeight="1" thickBot="1" x14ac:dyDescent="0.3">
      <c r="A14" s="26">
        <v>1</v>
      </c>
      <c r="B14" s="28" t="s">
        <v>50</v>
      </c>
      <c r="C14" s="12"/>
      <c r="D14" s="91">
        <v>2</v>
      </c>
      <c r="E14" s="91" t="s">
        <v>51</v>
      </c>
      <c r="F14" s="13"/>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42" customHeight="1" thickBot="1" x14ac:dyDescent="0.3">
      <c r="A15" s="77" t="s">
        <v>25</v>
      </c>
      <c r="B15" s="78"/>
      <c r="C15" s="78"/>
      <c r="D15" s="78"/>
      <c r="E15" s="78"/>
      <c r="F15" s="78"/>
      <c r="G15" s="78"/>
      <c r="H15" s="78"/>
      <c r="I15" s="78"/>
      <c r="J15" s="78"/>
      <c r="K15" s="78"/>
      <c r="L15" s="89" t="s">
        <v>26</v>
      </c>
      <c r="M15" s="90"/>
      <c r="N15" s="90"/>
      <c r="O15" s="36">
        <f>SUMIF(G:G,0%,L:L)+SUMIF(G:G,"",L:L)</f>
        <v>0</v>
      </c>
    </row>
    <row r="16" spans="1:15" s="9" customFormat="1" ht="39" customHeight="1" x14ac:dyDescent="0.25">
      <c r="A16" s="61" t="s">
        <v>47</v>
      </c>
      <c r="B16" s="62"/>
      <c r="C16" s="62"/>
      <c r="D16" s="62"/>
      <c r="E16" s="62"/>
      <c r="F16" s="62"/>
      <c r="G16" s="62"/>
      <c r="H16" s="62"/>
      <c r="I16" s="62"/>
      <c r="J16" s="62"/>
      <c r="K16" s="63"/>
      <c r="L16" s="83" t="s">
        <v>27</v>
      </c>
      <c r="M16" s="84"/>
      <c r="N16" s="84"/>
      <c r="O16" s="37">
        <f>SUMIF(G:G,5%,L:L)</f>
        <v>0</v>
      </c>
    </row>
    <row r="17" spans="1:17" s="9" customFormat="1" ht="30" customHeight="1" x14ac:dyDescent="0.25">
      <c r="A17" s="64"/>
      <c r="B17" s="65"/>
      <c r="C17" s="65"/>
      <c r="D17" s="65"/>
      <c r="E17" s="65"/>
      <c r="F17" s="65"/>
      <c r="G17" s="65"/>
      <c r="H17" s="65"/>
      <c r="I17" s="65"/>
      <c r="J17" s="65"/>
      <c r="K17" s="66"/>
      <c r="L17" s="83" t="s">
        <v>28</v>
      </c>
      <c r="M17" s="84"/>
      <c r="N17" s="84"/>
      <c r="O17" s="37">
        <f>SUMIF(G:G,19%,L:L)</f>
        <v>0</v>
      </c>
    </row>
    <row r="18" spans="1:17" s="9" customFormat="1" ht="30" customHeight="1" x14ac:dyDescent="0.25">
      <c r="A18" s="64"/>
      <c r="B18" s="65"/>
      <c r="C18" s="65"/>
      <c r="D18" s="65"/>
      <c r="E18" s="65"/>
      <c r="F18" s="65"/>
      <c r="G18" s="65"/>
      <c r="H18" s="65"/>
      <c r="I18" s="65"/>
      <c r="J18" s="65"/>
      <c r="K18" s="66"/>
      <c r="L18" s="85" t="s">
        <v>21</v>
      </c>
      <c r="M18" s="86"/>
      <c r="N18" s="86"/>
      <c r="O18" s="38">
        <f>SUM(O15:O17)</f>
        <v>0</v>
      </c>
    </row>
    <row r="19" spans="1:17" s="9" customFormat="1" ht="30" customHeight="1" x14ac:dyDescent="0.25">
      <c r="A19" s="64"/>
      <c r="B19" s="65"/>
      <c r="C19" s="65"/>
      <c r="D19" s="65"/>
      <c r="E19" s="65"/>
      <c r="F19" s="65"/>
      <c r="G19" s="65"/>
      <c r="H19" s="65"/>
      <c r="I19" s="65"/>
      <c r="J19" s="65"/>
      <c r="K19" s="66"/>
      <c r="L19" s="87" t="s">
        <v>29</v>
      </c>
      <c r="M19" s="88"/>
      <c r="N19" s="88"/>
      <c r="O19" s="39">
        <f>SUMIF(G:G,5%,M:M)</f>
        <v>0</v>
      </c>
    </row>
    <row r="20" spans="1:17" s="9" customFormat="1" ht="30" customHeight="1" x14ac:dyDescent="0.25">
      <c r="A20" s="64"/>
      <c r="B20" s="65"/>
      <c r="C20" s="65"/>
      <c r="D20" s="65"/>
      <c r="E20" s="65"/>
      <c r="F20" s="65"/>
      <c r="G20" s="65"/>
      <c r="H20" s="65"/>
      <c r="I20" s="65"/>
      <c r="J20" s="65"/>
      <c r="K20" s="66"/>
      <c r="L20" s="87" t="s">
        <v>30</v>
      </c>
      <c r="M20" s="88"/>
      <c r="N20" s="88"/>
      <c r="O20" s="39">
        <f>SUMIF(G:G,19%,M:M)</f>
        <v>0</v>
      </c>
    </row>
    <row r="21" spans="1:17" s="9" customFormat="1" ht="30" customHeight="1" x14ac:dyDescent="0.25">
      <c r="A21" s="64"/>
      <c r="B21" s="65"/>
      <c r="C21" s="65"/>
      <c r="D21" s="65"/>
      <c r="E21" s="65"/>
      <c r="F21" s="65"/>
      <c r="G21" s="65"/>
      <c r="H21" s="65"/>
      <c r="I21" s="65"/>
      <c r="J21" s="65"/>
      <c r="K21" s="66"/>
      <c r="L21" s="85" t="s">
        <v>31</v>
      </c>
      <c r="M21" s="86"/>
      <c r="N21" s="86"/>
      <c r="O21" s="38">
        <f>SUM(O19:O20)</f>
        <v>0</v>
      </c>
    </row>
    <row r="22" spans="1:17" s="9" customFormat="1" ht="30" customHeight="1" x14ac:dyDescent="0.25">
      <c r="A22" s="64"/>
      <c r="B22" s="65"/>
      <c r="C22" s="65"/>
      <c r="D22" s="65"/>
      <c r="E22" s="65"/>
      <c r="F22" s="65"/>
      <c r="G22" s="65"/>
      <c r="H22" s="65"/>
      <c r="I22" s="65"/>
      <c r="J22" s="65"/>
      <c r="K22" s="66"/>
      <c r="L22" s="83" t="s">
        <v>32</v>
      </c>
      <c r="M22" s="84"/>
      <c r="N22" s="84"/>
      <c r="O22" s="37">
        <f>SUMIF(I:I,8%,N:N)</f>
        <v>0</v>
      </c>
    </row>
    <row r="23" spans="1:17" s="9" customFormat="1" ht="37.5" customHeight="1" x14ac:dyDescent="0.25">
      <c r="A23" s="64"/>
      <c r="B23" s="65"/>
      <c r="C23" s="65"/>
      <c r="D23" s="65"/>
      <c r="E23" s="65"/>
      <c r="F23" s="65"/>
      <c r="G23" s="65"/>
      <c r="H23" s="65"/>
      <c r="I23" s="65"/>
      <c r="J23" s="65"/>
      <c r="K23" s="66"/>
      <c r="L23" s="81" t="s">
        <v>33</v>
      </c>
      <c r="M23" s="82"/>
      <c r="N23" s="82"/>
      <c r="O23" s="38">
        <f>SUM(O22)</f>
        <v>0</v>
      </c>
    </row>
    <row r="24" spans="1:17" s="9" customFormat="1" ht="32.25" customHeight="1" thickBot="1" x14ac:dyDescent="0.3">
      <c r="A24" s="67"/>
      <c r="B24" s="68"/>
      <c r="C24" s="68"/>
      <c r="D24" s="68"/>
      <c r="E24" s="68"/>
      <c r="F24" s="68"/>
      <c r="G24" s="68"/>
      <c r="H24" s="68"/>
      <c r="I24" s="68"/>
      <c r="J24" s="68"/>
      <c r="K24" s="69"/>
      <c r="L24" s="79" t="s">
        <v>34</v>
      </c>
      <c r="M24" s="80"/>
      <c r="N24" s="80"/>
      <c r="O24" s="40">
        <f>+O18+O21+O23</f>
        <v>0</v>
      </c>
    </row>
    <row r="26" spans="1:17" ht="50.1" customHeight="1" thickBot="1" x14ac:dyDescent="0.3">
      <c r="B26" s="70"/>
      <c r="C26" s="70"/>
    </row>
    <row r="27" spans="1:17" x14ac:dyDescent="0.25">
      <c r="B27" s="48" t="s">
        <v>35</v>
      </c>
      <c r="C27" s="48"/>
    </row>
    <row r="28" spans="1:17" ht="15" customHeight="1" x14ac:dyDescent="0.25">
      <c r="M28" s="42"/>
      <c r="N28" s="43"/>
      <c r="O28" s="44"/>
    </row>
    <row r="29" spans="1:17" ht="15.75" customHeight="1" x14ac:dyDescent="0.25">
      <c r="M29" s="42"/>
      <c r="N29" s="43"/>
      <c r="O29" s="44"/>
    </row>
    <row r="30" spans="1:17" ht="15" customHeight="1" x14ac:dyDescent="0.25">
      <c r="A30" s="10" t="s">
        <v>36</v>
      </c>
      <c r="M30" s="42"/>
      <c r="N30" s="43"/>
      <c r="O30" s="44"/>
    </row>
    <row r="31" spans="1:17" x14ac:dyDescent="0.25">
      <c r="A31" s="47" t="s">
        <v>37</v>
      </c>
      <c r="B31" s="47"/>
      <c r="C31" s="47"/>
      <c r="D31" s="47"/>
      <c r="E31" s="47"/>
      <c r="F31" s="47"/>
      <c r="G31" s="47"/>
      <c r="H31" s="47"/>
      <c r="I31" s="47"/>
      <c r="J31" s="47"/>
      <c r="K31" s="47"/>
      <c r="L31" s="47"/>
      <c r="M31" s="47"/>
      <c r="N31" s="47"/>
      <c r="O31" s="47"/>
      <c r="P31" s="2"/>
      <c r="Q31" s="2"/>
    </row>
    <row r="32" spans="1:17" ht="15" customHeight="1" x14ac:dyDescent="0.25">
      <c r="A32" s="46" t="s">
        <v>38</v>
      </c>
      <c r="B32" s="46"/>
      <c r="C32" s="46"/>
      <c r="D32" s="46"/>
      <c r="E32" s="46"/>
      <c r="F32" s="46"/>
      <c r="G32" s="46"/>
      <c r="H32" s="46"/>
      <c r="I32" s="46"/>
      <c r="J32" s="46"/>
      <c r="K32" s="46"/>
      <c r="L32" s="46"/>
      <c r="M32" s="46"/>
      <c r="N32" s="46"/>
      <c r="O32" s="46"/>
      <c r="P32" s="41"/>
      <c r="Q32" s="41"/>
    </row>
    <row r="33" spans="1:17" x14ac:dyDescent="0.25">
      <c r="A33" s="45" t="s">
        <v>39</v>
      </c>
      <c r="B33" s="45"/>
      <c r="C33" s="45"/>
      <c r="D33" s="45"/>
      <c r="E33" s="45"/>
      <c r="F33" s="45"/>
      <c r="G33" s="45"/>
      <c r="H33" s="45"/>
      <c r="I33" s="45"/>
      <c r="J33" s="45"/>
      <c r="K33" s="45"/>
      <c r="L33" s="45"/>
      <c r="M33" s="45"/>
      <c r="N33" s="45"/>
      <c r="O33" s="45"/>
      <c r="P33" s="5"/>
      <c r="Q33" s="5"/>
    </row>
    <row r="34" spans="1:17" x14ac:dyDescent="0.25">
      <c r="A34" s="45" t="s">
        <v>40</v>
      </c>
      <c r="B34" s="45"/>
      <c r="C34" s="45"/>
      <c r="D34" s="45"/>
      <c r="E34" s="45"/>
      <c r="F34" s="45"/>
      <c r="G34" s="45"/>
      <c r="H34" s="45"/>
      <c r="I34" s="45"/>
      <c r="J34" s="45"/>
      <c r="K34" s="45"/>
      <c r="L34" s="45"/>
      <c r="M34" s="45"/>
      <c r="N34" s="45"/>
      <c r="O34" s="45"/>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QFmyA+nBccDt3pLR6uyO7W8oeRM18Xwc38ZIAEulMFcnM/ZQwiEfWfpkBo18Bdw7uC88pHTg+z0WsHB8elu23A==" saltValue="40o58VUtJdCwGDmAHNAQHg==" spinCount="100000" sheet="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1" bestFit="1" customWidth="1"/>
    <col min="6" max="6" width="15" style="35" bestFit="1" customWidth="1"/>
  </cols>
  <sheetData>
    <row r="6" spans="2:6" x14ac:dyDescent="0.25">
      <c r="B6" s="14" t="s">
        <v>8</v>
      </c>
      <c r="D6" s="29" t="s">
        <v>41</v>
      </c>
      <c r="F6" s="32" t="s">
        <v>42</v>
      </c>
    </row>
    <row r="7" spans="2:6" x14ac:dyDescent="0.25">
      <c r="B7" s="2" t="s">
        <v>43</v>
      </c>
      <c r="D7" s="30">
        <v>0</v>
      </c>
      <c r="F7" s="33">
        <v>0.08</v>
      </c>
    </row>
    <row r="8" spans="2:6" x14ac:dyDescent="0.25">
      <c r="B8" s="2" t="s">
        <v>44</v>
      </c>
      <c r="D8" s="30">
        <v>0.05</v>
      </c>
      <c r="F8" s="34">
        <v>0</v>
      </c>
    </row>
    <row r="9" spans="2:6" x14ac:dyDescent="0.25">
      <c r="B9" s="2" t="s">
        <v>45</v>
      </c>
      <c r="D9" s="30">
        <v>0.19</v>
      </c>
    </row>
    <row r="10" spans="2:6" x14ac:dyDescent="0.25">
      <c r="D10" s="3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GLORIA ANGELICA GOMEZ GOMEZ</cp:lastModifiedBy>
  <cp:revision/>
  <dcterms:created xsi:type="dcterms:W3CDTF">2017-04-28T13:22:52Z</dcterms:created>
  <dcterms:modified xsi:type="dcterms:W3CDTF">2024-03-19T20:43:27Z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