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65/DOCUMENTOS PUBLICADOS/"/>
    </mc:Choice>
  </mc:AlternateContent>
  <xr:revisionPtr revIDLastSave="32" documentId="8_{C6092C82-D82A-4EEE-AFFF-7187C2DC4B81}" xr6:coauthVersionLast="47" xr6:coauthVersionMax="47" xr10:uidLastSave="{FE34A8C0-2D5B-4F09-8F07-7DCB0A8CACB5}"/>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35" i="7"/>
  <c r="J35" i="7"/>
  <c r="L35" i="7"/>
  <c r="M35" i="7" s="1"/>
  <c r="H36" i="7"/>
  <c r="J36" i="7"/>
  <c r="L36" i="7"/>
  <c r="M36" i="7" s="1"/>
  <c r="H38" i="7"/>
  <c r="J38" i="7"/>
  <c r="L38" i="7"/>
  <c r="N38" i="7" s="1"/>
  <c r="H39" i="7"/>
  <c r="J39" i="7"/>
  <c r="L39" i="7"/>
  <c r="M39" i="7" s="1"/>
  <c r="H15" i="7"/>
  <c r="J15" i="7"/>
  <c r="L15" i="7"/>
  <c r="M15" i="7" s="1"/>
  <c r="O42" i="7"/>
  <c r="O41" i="7"/>
  <c r="L14" i="7"/>
  <c r="M14" i="7" s="1"/>
  <c r="J14" i="7"/>
  <c r="H14" i="7"/>
  <c r="O45" i="7" l="1"/>
  <c r="O46" i="7" s="1"/>
  <c r="M21" i="7"/>
  <c r="O21" i="7" s="1"/>
  <c r="M22" i="7"/>
  <c r="O22" i="7" s="1"/>
  <c r="K39" i="7"/>
  <c r="K21" i="7"/>
  <c r="K19" i="7"/>
  <c r="N18" i="7"/>
  <c r="O18" i="7" s="1"/>
  <c r="K24" i="7"/>
  <c r="K35" i="7"/>
  <c r="N35" i="7"/>
  <c r="O35" i="7" s="1"/>
  <c r="N17" i="7"/>
  <c r="O17" i="7" s="1"/>
  <c r="K25" i="7"/>
  <c r="M38" i="7"/>
  <c r="O38" i="7" s="1"/>
  <c r="N26" i="7"/>
  <c r="O26" i="7" s="1"/>
  <c r="K20" i="7"/>
  <c r="K23" i="7"/>
  <c r="K38" i="7"/>
  <c r="K26" i="7"/>
  <c r="N36" i="7"/>
  <c r="O36" i="7" s="1"/>
  <c r="M23" i="7"/>
  <c r="O23" i="7" s="1"/>
  <c r="K18" i="7"/>
  <c r="N25" i="7"/>
  <c r="O25" i="7" s="1"/>
  <c r="K36" i="7"/>
  <c r="K17" i="7"/>
  <c r="K15" i="7"/>
  <c r="K22" i="7"/>
  <c r="K16" i="7"/>
  <c r="N20" i="7"/>
  <c r="O20" i="7" s="1"/>
  <c r="N39" i="7"/>
  <c r="O39" i="7" s="1"/>
  <c r="N16" i="7"/>
  <c r="O16" i="7" s="1"/>
  <c r="N19" i="7"/>
  <c r="O19" i="7" s="1"/>
  <c r="N24" i="7"/>
  <c r="O24" i="7" s="1"/>
  <c r="N15" i="7"/>
  <c r="O15" i="7" s="1"/>
  <c r="O40" i="7"/>
  <c r="O43" i="7" s="1"/>
  <c r="K14" i="7"/>
  <c r="O47" i="7"/>
  <c r="O48" i="7" s="1"/>
  <c r="N14" i="7"/>
  <c r="O14" i="7" s="1"/>
  <c r="O49" i="7" l="1"/>
</calcChain>
</file>

<file path=xl/sharedStrings.xml><?xml version="1.0" encoding="utf-8"?>
<sst xmlns="http://schemas.openxmlformats.org/spreadsheetml/2006/main" count="104" uniqueCount="80">
  <si>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</si>
  <si>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</si>
  <si>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</si>
  <si>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</si>
  <si>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</si>
  <si>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</si>
  <si>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</si>
  <si>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</si>
  <si>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</si>
  <si>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</si>
  <si>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</si>
  <si>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</si>
  <si>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</si>
  <si>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</si>
  <si>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</si>
  <si>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</si>
  <si>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</si>
  <si>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</si>
  <si>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</si>
  <si>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</si>
  <si>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</si>
  <si>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</si>
  <si>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</si>
  <si>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</si>
  <si>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</si>
  <si>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</si>
  <si>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</si>
  <si>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</si>
  <si>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</si>
  <si>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</si>
  <si>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</si>
  <si>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</si>
  <si>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</si>
  <si>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</si>
  <si>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</si>
  <si>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</si>
  <si>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</si>
  <si>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</si>
  <si>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</si>
  <si>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</si>
  <si>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</si>
  <si>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</si>
  <si>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</si>
  <si>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</si>
  <si>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</si>
  <si>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</si>
  <si>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</si>
  <si>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</si>
  <si>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</si>
  <si>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</si>
  <si>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GANCHO TIPO CLIP ESTÁNDAR, EN ALAMBRE PLÁSTICO DE 33 MM, POR 100 UND.</t>
  </si>
  <si>
    <t>BANDERITAS PEQUEÑA X 8 UND X 20 HOJAS 8 C/U)</t>
  </si>
  <si>
    <t>PAPEL ETILVINILACETATO (FOAMI), PRESENTACIÓN POR PLIEGO</t>
  </si>
  <si>
    <t>BORRADOR PARA LÁPIZ, TIPO NATA, TAMAÑO MEDIANO, CAJA X 60. </t>
  </si>
  <si>
    <t>BORRADOR PARA TABLERO, TIPO FELPA SINTÉTICA BASE EN GOMA. </t>
  </si>
  <si>
    <t>TIJERA DE ACERO INOXIDABLE, LONGITUD DE 21 CM</t>
  </si>
  <si>
    <t>GANCHO TIPO GRAPA, REFERENCIA 23/12 , EN ALAMBRE METÁLICO, POR 5000 UND.</t>
  </si>
  <si>
    <t>GANCHO TIPO CLIP MARIPOSA, NO. 2, EN ALAMBRE METÁLICO GALVANIZADO, POR 50 UND</t>
  </si>
  <si>
    <t>TAJALAPIZ METÁLICOS X 24</t>
  </si>
  <si>
    <t>BLOCK DE PAPEL IRIS DE COLORES, TAMAÑO OFICIO X 35 HOJAS </t>
  </si>
  <si>
    <t>BLOCK PAPEL IRIS TAMAÑO CARTA X35 HOJAS</t>
  </si>
  <si>
    <t>PAPEL SEDA COLORES X 5 PLIEGOS SURTIDOS </t>
  </si>
  <si>
    <t>CARTULINA BRISTOL X 150 gms TAMAÑO OFICIO X 100 HOJAS</t>
  </si>
  <si>
    <t>PAPEL BOND, DE 75 G/M2, TAMAÑO CARTA, POR RESMA DE 500 HOJAS  (ECOLOGICO COLOR BLANCO)</t>
  </si>
  <si>
    <t>PAPEL BOND, DE 75 G/M2, TAMAÑO OFICIO, POR RESMA DE 500 HOJAS.  (ECOLOGICO COLOR BLANCO)</t>
  </si>
  <si>
    <t>Taco de notas engomado de colores 100x100mm por 500 hojas</t>
  </si>
  <si>
    <t>Papel Kraft 60CM (24 Pulgadas) x 5 Kilos - 60 Gramos - 130 mts.</t>
  </si>
  <si>
    <t>BOLIGRAFO DESECHABLE, PERMANENTE 1,0 MM PUNTA MEDIA COLOR  NEGRO, RETRACTIL X 12</t>
  </si>
  <si>
    <t>BOLIGRAFO DESECHABLE, PERMANENTE 1,0 MM PUNTA MEDIA COLOR  ROJO, RETRACTIL X 12</t>
  </si>
  <si>
    <t> LÁPIZ PARA ESCRITURA, FABRICADO EN MADERA, HEXAGONAL CON  BORRADOR HB N°2 mina negra X 12</t>
  </si>
  <si>
    <t>LÁPIZ PARA ESCRITURA, FABRICADO EN MADERA, HEXAGONAL CON  BORRADOR HB N°2 MINA ROJA X12</t>
  </si>
  <si>
    <t>MARCADORES  DE VINILO COLORES SURTIDOS X 12 UNIDADES</t>
  </si>
  <si>
    <t>PEGANTE EN BARRA EN PRESENTACIÓN DE 40 G SIN GLICERINA</t>
  </si>
  <si>
    <t>CORRECTOR LIQUIDO 7 ML EN LAPIZ PUNTA METALICA </t>
  </si>
  <si>
    <t>VINILO ACRILRICO PRESENTACION 33GR COLORES SURTIDOS</t>
  </si>
  <si>
    <t>Pegante liquido tipo colbon 225 Gr</t>
  </si>
  <si>
    <t>CAJA</t>
  </si>
  <si>
    <t>PAQUETE</t>
  </si>
  <si>
    <t>UNIDAD</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</si>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</sst>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showGridLines="0" tabSelected="1" topLeftCell="A13"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3"/>
      <c r="B2" s="84" t="s">
        <v>0</v>
      </c>
      <c r="C2" s="84"/>
      <c r="D2" s="84"/>
      <c r="E2" s="84"/>
      <c r="F2" s="84"/>
      <c r="G2" s="84"/>
      <c r="H2" s="84"/>
      <c r="I2" s="84"/>
      <c r="J2" s="84"/>
      <c r="K2" s="84"/>
      <c r="L2" s="84"/>
      <c r="M2" s="84"/>
      <c r="N2" s="85" t="s">
        <v>1</v>
      </c>
      <c r="O2" s="85"/>
    </row>
    <row r="3" spans="1:15" ht="15.75" customHeight="1" x14ac:dyDescent="0.25">
      <c r="A3" s="83"/>
      <c r="B3" s="84" t="s">
        <v>2</v>
      </c>
      <c r="C3" s="84"/>
      <c r="D3" s="84"/>
      <c r="E3" s="84"/>
      <c r="F3" s="84"/>
      <c r="G3" s="84"/>
      <c r="H3" s="84"/>
      <c r="I3" s="84"/>
      <c r="J3" s="84"/>
      <c r="K3" s="84"/>
      <c r="L3" s="84"/>
      <c r="M3" s="84"/>
      <c r="N3" s="85" t="s">
        <v>3</v>
      </c>
      <c r="O3" s="85"/>
    </row>
    <row r="4" spans="1:15" ht="16.5" customHeight="1" x14ac:dyDescent="0.25">
      <c r="A4" s="83"/>
      <c r="B4" s="84" t="s">
        <v>4</v>
      </c>
      <c r="C4" s="84"/>
      <c r="D4" s="84"/>
      <c r="E4" s="84"/>
      <c r="F4" s="84"/>
      <c r="G4" s="84"/>
      <c r="H4" s="84"/>
      <c r="I4" s="84"/>
      <c r="J4" s="84"/>
      <c r="K4" s="84"/>
      <c r="L4" s="84"/>
      <c r="M4" s="84"/>
      <c r="N4" s="85" t="s">
        <v>5</v>
      </c>
      <c r="O4" s="85"/>
    </row>
    <row r="5" spans="1:15" ht="15" customHeight="1" x14ac:dyDescent="0.25">
      <c r="A5" s="83"/>
      <c r="B5" s="84"/>
      <c r="C5" s="84"/>
      <c r="D5" s="84"/>
      <c r="E5" s="84"/>
      <c r="F5" s="84"/>
      <c r="G5" s="84"/>
      <c r="H5" s="84"/>
      <c r="I5" s="84"/>
      <c r="J5" s="84"/>
      <c r="K5" s="84"/>
      <c r="L5" s="84"/>
      <c r="M5" s="84"/>
      <c r="N5" s="85" t="s">
        <v>6</v>
      </c>
      <c r="O5" s="85"/>
    </row>
    <row r="7" spans="1:15" x14ac:dyDescent="0.25">
      <c r="A7" s="5" t="s">
        <v>7</v>
      </c>
    </row>
    <row r="8" spans="1:15" ht="9.9499999999999993" customHeight="1" x14ac:dyDescent="0.25">
      <c r="A8" s="6"/>
    </row>
    <row r="9" spans="1:15" ht="30" customHeight="1" x14ac:dyDescent="0.25">
      <c r="A9" s="69" t="s">
        <v>8</v>
      </c>
      <c r="B9" s="70"/>
      <c r="D9" s="75" t="s">
        <v>9</v>
      </c>
      <c r="E9" s="76"/>
      <c r="F9" s="65"/>
      <c r="G9" s="66"/>
      <c r="H9" s="66"/>
      <c r="I9" s="67"/>
      <c r="K9" s="75" t="s">
        <v>10</v>
      </c>
      <c r="L9" s="76"/>
      <c r="M9" s="81"/>
      <c r="N9" s="82"/>
    </row>
    <row r="10" spans="1:15" ht="8.25" customHeight="1" x14ac:dyDescent="0.25">
      <c r="A10" s="71"/>
      <c r="B10" s="72"/>
      <c r="C10" s="7"/>
      <c r="E10" s="8"/>
      <c r="F10" s="8"/>
      <c r="M10" s="8"/>
      <c r="N10" s="2"/>
    </row>
    <row r="11" spans="1:15" ht="30" customHeight="1" x14ac:dyDescent="0.25">
      <c r="A11" s="73"/>
      <c r="B11" s="74"/>
      <c r="D11" s="75" t="s">
        <v>11</v>
      </c>
      <c r="E11" s="76"/>
      <c r="F11" s="65"/>
      <c r="G11" s="66"/>
      <c r="H11" s="66"/>
      <c r="I11" s="67"/>
      <c r="K11" s="75" t="s">
        <v>12</v>
      </c>
      <c r="L11" s="76"/>
      <c r="M11" s="79"/>
      <c r="N11" s="8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91.5" customHeight="1" x14ac:dyDescent="0.25">
      <c r="A14" s="26">
        <v>1</v>
      </c>
      <c r="B14" s="91" t="s">
        <v>50</v>
      </c>
      <c r="C14" s="12"/>
      <c r="D14" s="90">
        <v>30</v>
      </c>
      <c r="E14" s="90" t="s">
        <v>76</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1.5" customHeight="1" x14ac:dyDescent="0.25">
      <c r="A15" s="26">
        <v>2</v>
      </c>
      <c r="B15" s="91" t="s">
        <v>51</v>
      </c>
      <c r="C15" s="12"/>
      <c r="D15" s="90">
        <v>40</v>
      </c>
      <c r="E15" s="90" t="s">
        <v>77</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91.5" customHeight="1" x14ac:dyDescent="0.25">
      <c r="A16" s="26">
        <v>3</v>
      </c>
      <c r="B16" s="91" t="s">
        <v>52</v>
      </c>
      <c r="C16" s="12"/>
      <c r="D16" s="90">
        <v>30</v>
      </c>
      <c r="E16" s="90" t="s">
        <v>78</v>
      </c>
      <c r="F16" s="13"/>
      <c r="G16" s="11"/>
      <c r="H16" s="1">
        <f t="shared" ref="H16:H39" si="13">+ROUND(F16*G16,0)</f>
        <v>0</v>
      </c>
      <c r="I16" s="11"/>
      <c r="J16" s="1">
        <f t="shared" ref="J16:J39" si="14">ROUND(F16*I16,0)</f>
        <v>0</v>
      </c>
      <c r="K16" s="1">
        <f t="shared" ref="K16:K39" si="15">ROUND(F16+H16+J16,0)</f>
        <v>0</v>
      </c>
      <c r="L16" s="1">
        <f t="shared" ref="L16:L39" si="16">ROUND(F16*D16,0)</f>
        <v>0</v>
      </c>
      <c r="M16" s="1">
        <f t="shared" ref="M16:M39" si="17">ROUND(L16*G16,0)</f>
        <v>0</v>
      </c>
      <c r="N16" s="1">
        <f t="shared" ref="N16:N39" si="18">ROUND(L16*I16,0)</f>
        <v>0</v>
      </c>
      <c r="O16" s="27">
        <f t="shared" ref="O16:O39" si="19">ROUND(L16+N16+M16,0)</f>
        <v>0</v>
      </c>
    </row>
    <row r="17" spans="1:15" s="9" customFormat="1" ht="91.5" customHeight="1" x14ac:dyDescent="0.25">
      <c r="A17" s="26">
        <v>4</v>
      </c>
      <c r="B17" s="91" t="s">
        <v>53</v>
      </c>
      <c r="C17" s="12"/>
      <c r="D17" s="90">
        <v>4</v>
      </c>
      <c r="E17" s="90" t="s">
        <v>76</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91.5" customHeight="1" x14ac:dyDescent="0.25">
      <c r="A18" s="26">
        <v>5</v>
      </c>
      <c r="B18" s="91" t="s">
        <v>54</v>
      </c>
      <c r="C18" s="12"/>
      <c r="D18" s="90">
        <v>2</v>
      </c>
      <c r="E18" s="90" t="s">
        <v>78</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91.5" customHeight="1" x14ac:dyDescent="0.25">
      <c r="A19" s="26">
        <v>6</v>
      </c>
      <c r="B19" s="91" t="s">
        <v>55</v>
      </c>
      <c r="C19" s="12"/>
      <c r="D19" s="90">
        <v>10</v>
      </c>
      <c r="E19" s="90" t="s">
        <v>78</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91.5" customHeight="1" x14ac:dyDescent="0.25">
      <c r="A20" s="26">
        <v>7</v>
      </c>
      <c r="B20" s="91" t="s">
        <v>56</v>
      </c>
      <c r="C20" s="12"/>
      <c r="D20" s="90">
        <v>20</v>
      </c>
      <c r="E20" s="90" t="s">
        <v>76</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1.5" customHeight="1" x14ac:dyDescent="0.25">
      <c r="A21" s="26">
        <v>8</v>
      </c>
      <c r="B21" s="91" t="s">
        <v>57</v>
      </c>
      <c r="C21" s="12"/>
      <c r="D21" s="90">
        <v>10</v>
      </c>
      <c r="E21" s="90" t="s">
        <v>76</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91.5" customHeight="1" x14ac:dyDescent="0.25">
      <c r="A22" s="26">
        <v>9</v>
      </c>
      <c r="B22" s="91" t="s">
        <v>58</v>
      </c>
      <c r="C22" s="12"/>
      <c r="D22" s="90">
        <v>2</v>
      </c>
      <c r="E22" s="90" t="s">
        <v>76</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91.5" customHeight="1" x14ac:dyDescent="0.25">
      <c r="A23" s="26">
        <v>10</v>
      </c>
      <c r="B23" s="91" t="s">
        <v>59</v>
      </c>
      <c r="C23" s="12"/>
      <c r="D23" s="90">
        <v>10</v>
      </c>
      <c r="E23" s="90" t="s">
        <v>78</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91.5" customHeight="1" x14ac:dyDescent="0.25">
      <c r="A24" s="26">
        <v>11</v>
      </c>
      <c r="B24" s="91" t="s">
        <v>60</v>
      </c>
      <c r="C24" s="12"/>
      <c r="D24" s="90">
        <v>10</v>
      </c>
      <c r="E24" s="90" t="s">
        <v>78</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91.5" customHeight="1" x14ac:dyDescent="0.25">
      <c r="A25" s="26">
        <v>12</v>
      </c>
      <c r="B25" s="91" t="s">
        <v>61</v>
      </c>
      <c r="C25" s="12"/>
      <c r="D25" s="90">
        <v>20</v>
      </c>
      <c r="E25" s="90" t="s">
        <v>77</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91.5" customHeight="1" x14ac:dyDescent="0.25">
      <c r="A26" s="26">
        <v>13</v>
      </c>
      <c r="B26" s="91" t="s">
        <v>62</v>
      </c>
      <c r="C26" s="12"/>
      <c r="D26" s="90">
        <v>5</v>
      </c>
      <c r="E26" s="90" t="s">
        <v>77</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91.5" customHeight="1" x14ac:dyDescent="0.25">
      <c r="A27" s="26">
        <v>14</v>
      </c>
      <c r="B27" s="91" t="s">
        <v>63</v>
      </c>
      <c r="C27" s="12"/>
      <c r="D27" s="90">
        <v>15</v>
      </c>
      <c r="E27" s="90" t="s">
        <v>78</v>
      </c>
      <c r="F27" s="13"/>
      <c r="G27" s="11"/>
      <c r="H27" s="1"/>
      <c r="I27" s="11"/>
      <c r="J27" s="1"/>
      <c r="K27" s="1"/>
      <c r="L27" s="1"/>
      <c r="M27" s="1"/>
      <c r="N27" s="1"/>
      <c r="O27" s="27"/>
    </row>
    <row r="28" spans="1:15" s="9" customFormat="1" ht="91.5" customHeight="1" x14ac:dyDescent="0.25">
      <c r="A28" s="26">
        <v>15</v>
      </c>
      <c r="B28" s="91" t="s">
        <v>64</v>
      </c>
      <c r="C28" s="12"/>
      <c r="D28" s="90">
        <v>15</v>
      </c>
      <c r="E28" s="90" t="s">
        <v>78</v>
      </c>
      <c r="F28" s="13"/>
      <c r="G28" s="11"/>
      <c r="H28" s="1"/>
      <c r="I28" s="11"/>
      <c r="J28" s="1"/>
      <c r="K28" s="1"/>
      <c r="L28" s="1"/>
      <c r="M28" s="1"/>
      <c r="N28" s="1"/>
      <c r="O28" s="27"/>
    </row>
    <row r="29" spans="1:15" s="9" customFormat="1" ht="91.5" customHeight="1" x14ac:dyDescent="0.25">
      <c r="A29" s="26">
        <v>16</v>
      </c>
      <c r="B29" s="91" t="s">
        <v>65</v>
      </c>
      <c r="C29" s="12"/>
      <c r="D29" s="90">
        <v>20</v>
      </c>
      <c r="E29" s="90" t="s">
        <v>78</v>
      </c>
      <c r="F29" s="13"/>
      <c r="G29" s="11"/>
      <c r="H29" s="1"/>
      <c r="I29" s="11"/>
      <c r="J29" s="1"/>
      <c r="K29" s="1"/>
      <c r="L29" s="1"/>
      <c r="M29" s="1"/>
      <c r="N29" s="1"/>
      <c r="O29" s="27"/>
    </row>
    <row r="30" spans="1:15" s="9" customFormat="1" ht="91.5" customHeight="1" x14ac:dyDescent="0.25">
      <c r="A30" s="26">
        <v>17</v>
      </c>
      <c r="B30" s="91" t="s">
        <v>66</v>
      </c>
      <c r="C30" s="12"/>
      <c r="D30" s="90">
        <v>8</v>
      </c>
      <c r="E30" s="90" t="s">
        <v>79</v>
      </c>
      <c r="F30" s="13"/>
      <c r="G30" s="11"/>
      <c r="H30" s="1"/>
      <c r="I30" s="11"/>
      <c r="J30" s="1"/>
      <c r="K30" s="1"/>
      <c r="L30" s="1"/>
      <c r="M30" s="1"/>
      <c r="N30" s="1"/>
      <c r="O30" s="27"/>
    </row>
    <row r="31" spans="1:15" s="9" customFormat="1" ht="91.5" customHeight="1" x14ac:dyDescent="0.25">
      <c r="A31" s="26">
        <v>18</v>
      </c>
      <c r="B31" s="91" t="s">
        <v>67</v>
      </c>
      <c r="C31" s="12"/>
      <c r="D31" s="90">
        <v>10</v>
      </c>
      <c r="E31" s="90" t="s">
        <v>76</v>
      </c>
      <c r="F31" s="13"/>
      <c r="G31" s="11"/>
      <c r="H31" s="1"/>
      <c r="I31" s="11"/>
      <c r="J31" s="1"/>
      <c r="K31" s="1"/>
      <c r="L31" s="1"/>
      <c r="M31" s="1"/>
      <c r="N31" s="1"/>
      <c r="O31" s="27"/>
    </row>
    <row r="32" spans="1:15" s="9" customFormat="1" ht="91.5" customHeight="1" x14ac:dyDescent="0.25">
      <c r="A32" s="26">
        <v>19</v>
      </c>
      <c r="B32" s="91" t="s">
        <v>68</v>
      </c>
      <c r="C32" s="12"/>
      <c r="D32" s="90">
        <v>10</v>
      </c>
      <c r="E32" s="90" t="s">
        <v>76</v>
      </c>
      <c r="F32" s="13"/>
      <c r="G32" s="11"/>
      <c r="H32" s="1"/>
      <c r="I32" s="11"/>
      <c r="J32" s="1"/>
      <c r="K32" s="1"/>
      <c r="L32" s="1"/>
      <c r="M32" s="1"/>
      <c r="N32" s="1"/>
      <c r="O32" s="27"/>
    </row>
    <row r="33" spans="1:15" s="9" customFormat="1" ht="91.5" customHeight="1" x14ac:dyDescent="0.25">
      <c r="A33" s="26">
        <v>20</v>
      </c>
      <c r="B33" s="91" t="s">
        <v>69</v>
      </c>
      <c r="C33" s="12"/>
      <c r="D33" s="90">
        <v>10</v>
      </c>
      <c r="E33" s="90" t="s">
        <v>76</v>
      </c>
      <c r="F33" s="13"/>
      <c r="G33" s="11"/>
      <c r="H33" s="1"/>
      <c r="I33" s="11"/>
      <c r="J33" s="1"/>
      <c r="K33" s="1"/>
      <c r="L33" s="1"/>
      <c r="M33" s="1"/>
      <c r="N33" s="1"/>
      <c r="O33" s="27"/>
    </row>
    <row r="34" spans="1:15" s="9" customFormat="1" ht="91.5" customHeight="1" x14ac:dyDescent="0.25">
      <c r="A34" s="26">
        <v>21</v>
      </c>
      <c r="B34" s="91" t="s">
        <v>70</v>
      </c>
      <c r="C34" s="12"/>
      <c r="D34" s="90">
        <v>10</v>
      </c>
      <c r="E34" s="90" t="s">
        <v>76</v>
      </c>
      <c r="F34" s="13"/>
      <c r="G34" s="11"/>
      <c r="H34" s="1"/>
      <c r="I34" s="11"/>
      <c r="J34" s="1"/>
      <c r="K34" s="1"/>
      <c r="L34" s="1"/>
      <c r="M34" s="1"/>
      <c r="N34" s="1"/>
      <c r="O34" s="27"/>
    </row>
    <row r="35" spans="1:15" s="9" customFormat="1" ht="91.5" customHeight="1" x14ac:dyDescent="0.25">
      <c r="A35" s="26">
        <v>22</v>
      </c>
      <c r="B35" s="91" t="s">
        <v>71</v>
      </c>
      <c r="C35" s="12"/>
      <c r="D35" s="90">
        <v>20</v>
      </c>
      <c r="E35" s="90" t="s">
        <v>76</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91.5" customHeight="1" x14ac:dyDescent="0.25">
      <c r="A36" s="26">
        <v>23</v>
      </c>
      <c r="B36" s="91" t="s">
        <v>72</v>
      </c>
      <c r="C36" s="12"/>
      <c r="D36" s="90">
        <v>20</v>
      </c>
      <c r="E36" s="90" t="s">
        <v>78</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91.5" customHeight="1" x14ac:dyDescent="0.25">
      <c r="A37" s="26">
        <v>24</v>
      </c>
      <c r="B37" s="91" t="s">
        <v>73</v>
      </c>
      <c r="C37" s="12"/>
      <c r="D37" s="90">
        <v>10</v>
      </c>
      <c r="E37" s="90" t="s">
        <v>78</v>
      </c>
      <c r="F37" s="13"/>
      <c r="G37" s="11"/>
      <c r="H37" s="1"/>
      <c r="I37" s="11"/>
      <c r="J37" s="1"/>
      <c r="K37" s="1"/>
      <c r="L37" s="1"/>
      <c r="M37" s="1"/>
      <c r="N37" s="1"/>
      <c r="O37" s="27"/>
    </row>
    <row r="38" spans="1:15" s="9" customFormat="1" ht="91.5" customHeight="1" x14ac:dyDescent="0.25">
      <c r="A38" s="26">
        <v>25</v>
      </c>
      <c r="B38" s="91" t="s">
        <v>74</v>
      </c>
      <c r="C38" s="12"/>
      <c r="D38" s="90">
        <v>25</v>
      </c>
      <c r="E38" s="90" t="s">
        <v>76</v>
      </c>
      <c r="F38" s="13"/>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91.5" customHeight="1" thickBot="1" x14ac:dyDescent="0.3">
      <c r="A39" s="26">
        <v>26</v>
      </c>
      <c r="B39" s="91" t="s">
        <v>75</v>
      </c>
      <c r="C39" s="12"/>
      <c r="D39" s="90">
        <v>5</v>
      </c>
      <c r="E39" s="90" t="s">
        <v>78</v>
      </c>
      <c r="F39" s="13"/>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42" customHeight="1" thickBot="1" x14ac:dyDescent="0.3">
      <c r="A40" s="77" t="s">
        <v>28</v>
      </c>
      <c r="B40" s="78"/>
      <c r="C40" s="78"/>
      <c r="D40" s="78"/>
      <c r="E40" s="78"/>
      <c r="F40" s="78"/>
      <c r="G40" s="78"/>
      <c r="H40" s="78"/>
      <c r="I40" s="78"/>
      <c r="J40" s="78"/>
      <c r="K40" s="78"/>
      <c r="L40" s="50" t="s">
        <v>29</v>
      </c>
      <c r="M40" s="51"/>
      <c r="N40" s="51"/>
      <c r="O40" s="35">
        <f>SUMIF(G:G,0%,L:L)+SUMIF(G:G,"",L:L)</f>
        <v>0</v>
      </c>
    </row>
    <row r="41" spans="1:15" s="9" customFormat="1" ht="39" customHeight="1" x14ac:dyDescent="0.25">
      <c r="A41" s="56" t="s">
        <v>30</v>
      </c>
      <c r="B41" s="57"/>
      <c r="C41" s="57"/>
      <c r="D41" s="57"/>
      <c r="E41" s="57"/>
      <c r="F41" s="57"/>
      <c r="G41" s="57"/>
      <c r="H41" s="57"/>
      <c r="I41" s="57"/>
      <c r="J41" s="57"/>
      <c r="K41" s="58"/>
      <c r="L41" s="48" t="s">
        <v>31</v>
      </c>
      <c r="M41" s="49"/>
      <c r="N41" s="49"/>
      <c r="O41" s="36">
        <f>SUMIF(G:G,5%,L:L)</f>
        <v>0</v>
      </c>
    </row>
    <row r="42" spans="1:15" s="9" customFormat="1" ht="30" customHeight="1" x14ac:dyDescent="0.25">
      <c r="A42" s="59"/>
      <c r="B42" s="60"/>
      <c r="C42" s="60"/>
      <c r="D42" s="60"/>
      <c r="E42" s="60"/>
      <c r="F42" s="60"/>
      <c r="G42" s="60"/>
      <c r="H42" s="60"/>
      <c r="I42" s="60"/>
      <c r="J42" s="60"/>
      <c r="K42" s="61"/>
      <c r="L42" s="48" t="s">
        <v>32</v>
      </c>
      <c r="M42" s="49"/>
      <c r="N42" s="49"/>
      <c r="O42" s="36">
        <f>SUMIF(G:G,19%,L:L)</f>
        <v>0</v>
      </c>
    </row>
    <row r="43" spans="1:15" s="9" customFormat="1" ht="30" customHeight="1" x14ac:dyDescent="0.25">
      <c r="A43" s="59"/>
      <c r="B43" s="60"/>
      <c r="C43" s="60"/>
      <c r="D43" s="60"/>
      <c r="E43" s="60"/>
      <c r="F43" s="60"/>
      <c r="G43" s="60"/>
      <c r="H43" s="60"/>
      <c r="I43" s="60"/>
      <c r="J43" s="60"/>
      <c r="K43" s="61"/>
      <c r="L43" s="46" t="s">
        <v>24</v>
      </c>
      <c r="M43" s="47"/>
      <c r="N43" s="47"/>
      <c r="O43" s="37">
        <f>SUM(O40:O42)</f>
        <v>0</v>
      </c>
    </row>
    <row r="44" spans="1:15" s="9" customFormat="1" ht="30" customHeight="1" x14ac:dyDescent="0.25">
      <c r="A44" s="59"/>
      <c r="B44" s="60"/>
      <c r="C44" s="60"/>
      <c r="D44" s="60"/>
      <c r="E44" s="60"/>
      <c r="F44" s="60"/>
      <c r="G44" s="60"/>
      <c r="H44" s="60"/>
      <c r="I44" s="60"/>
      <c r="J44" s="60"/>
      <c r="K44" s="61"/>
      <c r="L44" s="44" t="s">
        <v>33</v>
      </c>
      <c r="M44" s="45"/>
      <c r="N44" s="45"/>
      <c r="O44" s="38">
        <f>SUMIF(G:G,5%,M:M)</f>
        <v>0</v>
      </c>
    </row>
    <row r="45" spans="1:15" s="9" customFormat="1" ht="30" customHeight="1" x14ac:dyDescent="0.25">
      <c r="A45" s="59"/>
      <c r="B45" s="60"/>
      <c r="C45" s="60"/>
      <c r="D45" s="60"/>
      <c r="E45" s="60"/>
      <c r="F45" s="60"/>
      <c r="G45" s="60"/>
      <c r="H45" s="60"/>
      <c r="I45" s="60"/>
      <c r="J45" s="60"/>
      <c r="K45" s="61"/>
      <c r="L45" s="44" t="s">
        <v>34</v>
      </c>
      <c r="M45" s="45"/>
      <c r="N45" s="45"/>
      <c r="O45" s="38">
        <f>SUMIF(G:G,19%,M:M)</f>
        <v>0</v>
      </c>
    </row>
    <row r="46" spans="1:15" s="9" customFormat="1" ht="30" customHeight="1" x14ac:dyDescent="0.25">
      <c r="A46" s="59"/>
      <c r="B46" s="60"/>
      <c r="C46" s="60"/>
      <c r="D46" s="60"/>
      <c r="E46" s="60"/>
      <c r="F46" s="60"/>
      <c r="G46" s="60"/>
      <c r="H46" s="60"/>
      <c r="I46" s="60"/>
      <c r="J46" s="60"/>
      <c r="K46" s="61"/>
      <c r="L46" s="46" t="s">
        <v>35</v>
      </c>
      <c r="M46" s="47"/>
      <c r="N46" s="47"/>
      <c r="O46" s="37">
        <f>SUM(O44:O45)</f>
        <v>0</v>
      </c>
    </row>
    <row r="47" spans="1:15" s="9" customFormat="1" ht="30" customHeight="1" x14ac:dyDescent="0.25">
      <c r="A47" s="59"/>
      <c r="B47" s="60"/>
      <c r="C47" s="60"/>
      <c r="D47" s="60"/>
      <c r="E47" s="60"/>
      <c r="F47" s="60"/>
      <c r="G47" s="60"/>
      <c r="H47" s="60"/>
      <c r="I47" s="60"/>
      <c r="J47" s="60"/>
      <c r="K47" s="61"/>
      <c r="L47" s="48" t="s">
        <v>36</v>
      </c>
      <c r="M47" s="49"/>
      <c r="N47" s="49"/>
      <c r="O47" s="36">
        <f>SUMIF(I:I,8%,N:N)</f>
        <v>0</v>
      </c>
    </row>
    <row r="48" spans="1:15" s="9" customFormat="1" ht="37.5" customHeight="1" x14ac:dyDescent="0.25">
      <c r="A48" s="59"/>
      <c r="B48" s="60"/>
      <c r="C48" s="60"/>
      <c r="D48" s="60"/>
      <c r="E48" s="60"/>
      <c r="F48" s="60"/>
      <c r="G48" s="60"/>
      <c r="H48" s="60"/>
      <c r="I48" s="60"/>
      <c r="J48" s="60"/>
      <c r="K48" s="61"/>
      <c r="L48" s="54" t="s">
        <v>37</v>
      </c>
      <c r="M48" s="55"/>
      <c r="N48" s="55"/>
      <c r="O48" s="37">
        <f>SUM(O47)</f>
        <v>0</v>
      </c>
    </row>
    <row r="49" spans="1:17" s="9" customFormat="1" ht="32.25" customHeight="1" thickBot="1" x14ac:dyDescent="0.3">
      <c r="A49" s="62"/>
      <c r="B49" s="63"/>
      <c r="C49" s="63"/>
      <c r="D49" s="63"/>
      <c r="E49" s="63"/>
      <c r="F49" s="63"/>
      <c r="G49" s="63"/>
      <c r="H49" s="63"/>
      <c r="I49" s="63"/>
      <c r="J49" s="63"/>
      <c r="K49" s="64"/>
      <c r="L49" s="52" t="s">
        <v>38</v>
      </c>
      <c r="M49" s="53"/>
      <c r="N49" s="53"/>
      <c r="O49" s="39">
        <f>+O43+O46+O48</f>
        <v>0</v>
      </c>
    </row>
    <row r="51" spans="1:17" ht="50.1" customHeight="1" thickBot="1" x14ac:dyDescent="0.3">
      <c r="B51" s="68"/>
      <c r="C51" s="68"/>
    </row>
    <row r="52" spans="1:17" x14ac:dyDescent="0.25">
      <c r="B52" s="89" t="s">
        <v>39</v>
      </c>
      <c r="C52" s="89"/>
    </row>
    <row r="53" spans="1:17" ht="15" customHeight="1" x14ac:dyDescent="0.25">
      <c r="M53" s="41"/>
      <c r="N53" s="42"/>
      <c r="O53" s="43"/>
    </row>
    <row r="54" spans="1:17" ht="15.75" customHeight="1" x14ac:dyDescent="0.25">
      <c r="M54" s="41"/>
      <c r="N54" s="42"/>
      <c r="O54" s="43"/>
    </row>
    <row r="55" spans="1:17" ht="15" customHeight="1" x14ac:dyDescent="0.25">
      <c r="A55" s="10" t="s">
        <v>40</v>
      </c>
      <c r="M55" s="41"/>
      <c r="N55" s="42"/>
      <c r="O55" s="43"/>
    </row>
    <row r="56" spans="1:17" x14ac:dyDescent="0.25">
      <c r="A56" s="88" t="s">
        <v>41</v>
      </c>
      <c r="B56" s="88"/>
      <c r="C56" s="88"/>
      <c r="D56" s="88"/>
      <c r="E56" s="88"/>
      <c r="F56" s="88"/>
      <c r="G56" s="88"/>
      <c r="H56" s="88"/>
      <c r="I56" s="88"/>
      <c r="J56" s="88"/>
      <c r="K56" s="88"/>
      <c r="L56" s="88"/>
      <c r="M56" s="88"/>
      <c r="N56" s="88"/>
      <c r="O56" s="88"/>
      <c r="P56" s="2"/>
      <c r="Q56" s="2"/>
    </row>
    <row r="57" spans="1:17" ht="15" customHeight="1" x14ac:dyDescent="0.25">
      <c r="A57" s="87" t="s">
        <v>42</v>
      </c>
      <c r="B57" s="87"/>
      <c r="C57" s="87"/>
      <c r="D57" s="87"/>
      <c r="E57" s="87"/>
      <c r="F57" s="87"/>
      <c r="G57" s="87"/>
      <c r="H57" s="87"/>
      <c r="I57" s="87"/>
      <c r="J57" s="87"/>
      <c r="K57" s="87"/>
      <c r="L57" s="87"/>
      <c r="M57" s="87"/>
      <c r="N57" s="87"/>
      <c r="O57" s="87"/>
      <c r="P57" s="40"/>
      <c r="Q57" s="40"/>
    </row>
    <row r="58" spans="1:17" x14ac:dyDescent="0.25">
      <c r="A58" s="86" t="s">
        <v>43</v>
      </c>
      <c r="B58" s="86"/>
      <c r="C58" s="86"/>
      <c r="D58" s="86"/>
      <c r="E58" s="86"/>
      <c r="F58" s="86"/>
      <c r="G58" s="86"/>
      <c r="H58" s="86"/>
      <c r="I58" s="86"/>
      <c r="J58" s="86"/>
      <c r="K58" s="86"/>
      <c r="L58" s="86"/>
      <c r="M58" s="86"/>
      <c r="N58" s="86"/>
      <c r="O58" s="86"/>
      <c r="P58" s="5"/>
      <c r="Q58" s="5"/>
    </row>
    <row r="59" spans="1:17" x14ac:dyDescent="0.25">
      <c r="A59" s="86" t="s">
        <v>44</v>
      </c>
      <c r="B59" s="86"/>
      <c r="C59" s="86"/>
      <c r="D59" s="86"/>
      <c r="E59" s="86"/>
      <c r="F59" s="86"/>
      <c r="G59" s="86"/>
      <c r="H59" s="86"/>
      <c r="I59" s="86"/>
      <c r="J59" s="86"/>
      <c r="K59" s="86"/>
      <c r="L59" s="86"/>
      <c r="M59" s="86"/>
      <c r="N59" s="86"/>
      <c r="O59" s="86"/>
      <c r="P59" s="5"/>
      <c r="Q59" s="5"/>
    </row>
    <row r="60" spans="1:17" x14ac:dyDescent="0.25">
      <c r="K60" s="2"/>
      <c r="L60" s="2"/>
      <c r="M60" s="2"/>
      <c r="N60" s="2"/>
    </row>
    <row r="102" spans="11:15" s="2" customFormat="1" x14ac:dyDescent="0.25">
      <c r="K102" s="4"/>
      <c r="L102" s="4"/>
      <c r="M102" s="4"/>
      <c r="N102" s="4"/>
      <c r="O102" s="4"/>
    </row>
    <row r="103" spans="11:15" s="2" customFormat="1" x14ac:dyDescent="0.25">
      <c r="K103" s="4"/>
      <c r="L103" s="4"/>
      <c r="M103" s="4"/>
      <c r="N103" s="4"/>
      <c r="O103" s="4"/>
    </row>
    <row r="104" spans="11:15" s="2" customFormat="1" x14ac:dyDescent="0.25">
      <c r="K104" s="4"/>
      <c r="L104" s="4"/>
      <c r="M104" s="4"/>
      <c r="N104" s="4"/>
      <c r="O104" s="4"/>
    </row>
    <row r="105" spans="11:15" s="2" customFormat="1" x14ac:dyDescent="0.25">
      <c r="K105" s="4"/>
      <c r="L105" s="4"/>
      <c r="M105" s="4"/>
      <c r="N105" s="4"/>
      <c r="O105" s="4"/>
    </row>
  </sheetData>
  <sheetProtection algorithmName="SHA-512" hashValue="5ux0AUfZlNUjhl4lCn38HhQlZFHOPnamJh7KKHsd7Gc408pMNhqKhJqcc2jj5VV14gOuYKO7acBzyaFpeG5i7g==" saltValue="vt8mti/MObKzEmgKxgrVCw==" spinCount="100000" sheet="1" selectLockedCells="1"/>
  <mergeCells count="35">
    <mergeCell ref="A59:O59"/>
    <mergeCell ref="A58:O58"/>
    <mergeCell ref="A57:O57"/>
    <mergeCell ref="A56:O56"/>
    <mergeCell ref="B52:C52"/>
    <mergeCell ref="A2:A5"/>
    <mergeCell ref="B2:M2"/>
    <mergeCell ref="N2:O2"/>
    <mergeCell ref="B3:M3"/>
    <mergeCell ref="N3:O3"/>
    <mergeCell ref="B4:M5"/>
    <mergeCell ref="N4:O4"/>
    <mergeCell ref="N5:O5"/>
    <mergeCell ref="M11:N11"/>
    <mergeCell ref="M9:N9"/>
    <mergeCell ref="K9:L9"/>
    <mergeCell ref="K11:L11"/>
    <mergeCell ref="F11:I11"/>
    <mergeCell ref="A41:K49"/>
    <mergeCell ref="F9:I9"/>
    <mergeCell ref="B51:C51"/>
    <mergeCell ref="A9:B11"/>
    <mergeCell ref="D9:E9"/>
    <mergeCell ref="D11:E11"/>
    <mergeCell ref="A40:K40"/>
    <mergeCell ref="L49:N49"/>
    <mergeCell ref="L48:N48"/>
    <mergeCell ref="L47:N47"/>
    <mergeCell ref="L46:N46"/>
    <mergeCell ref="L45:N45"/>
    <mergeCell ref="L44:N44"/>
    <mergeCell ref="L43:N43"/>
    <mergeCell ref="L42:N42"/>
    <mergeCell ref="L41:N41"/>
    <mergeCell ref="L40:N4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G14:G39</xm:sqref>
        </x14:dataValidation>
        <x14:dataValidation type="list" allowBlank="1" showInputMessage="1" showErrorMessage="1" xr:uid="{00000000-0002-0000-0000-000008000000}">
          <x14:formula1>
            <xm:f>Cálculos!$F$7:$F$8</xm:f>
          </x14:formula1>
          <xm:sqref>I14:I39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11</v>
      </c>
      <c r="D6" s="28" t="s">
        <v>45</v>
      </c>
      <c r="F6" s="31" t="s">
        <v>46</v>
      </c>
    </row>
    <row r="7" spans="2:6" x14ac:dyDescent="0.25">
      <c r="B7" s="2" t="s">
        <v>47</v>
      </c>
      <c r="D7" s="29">
        <v>0</v>
      </c>
      <c r="F7" s="32">
        <v>0.08</v>
      </c>
    </row>
    <row r="8" spans="2:6" x14ac:dyDescent="0.25">
      <c r="B8" s="2" t="s">
        <v>48</v>
      </c>
      <c r="D8" s="29">
        <v>0.05</v>
      </c>
      <c r="F8" s="33">
        <v>0</v>
      </c>
    </row>
    <row r="9" spans="2:6" x14ac:dyDescent="0.25">
      <c r="B9" s="2" t="s">
        <v>49</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2024-04-11T22:49:58Z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