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061 DE 2024/PUBLICACION/"/>
    </mc:Choice>
  </mc:AlternateContent>
  <xr:revisionPtr revIDLastSave="372" documentId="13_ncr:1_{A3203639-816A-4F00-A849-4E2EC2053B16}" xr6:coauthVersionLast="47" xr6:coauthVersionMax="47" xr10:uidLastSave="{6BEDB109-20BA-4FF8-9753-1DFB80D204FA}"/>
  <bookViews>
    <workbookView xWindow="-120" yWindow="-120" windowWidth="21840" windowHeight="13020" tabRatio="688" xr2:uid="{00000000-000D-0000-FFFF-FFFF00000000}"/>
  </bookViews>
  <sheets>
    <sheet name="Bienes y Servicios" sheetId="7" r:id="rId1"/>
    <sheet name="Cálculos" sheetId="2" state="hidden" r:id="rId2"/>
  </sheets>
  <externalReferences>
    <externalReference r:id="rId3"/>
  </externalReferences>
  <definedNames>
    <definedName name="_xlnm.Print_Area" localSheetId="0">'Bienes y Servicios'!$A$1:$O$69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7" l="1"/>
  <c r="L16" i="7"/>
  <c r="M16" i="7" s="1"/>
  <c r="L17" i="7"/>
  <c r="N17" i="7" s="1"/>
  <c r="L18" i="7"/>
  <c r="N18" i="7" s="1"/>
  <c r="L19" i="7"/>
  <c r="N19" i="7" s="1"/>
  <c r="L20" i="7"/>
  <c r="N20" i="7" s="1"/>
  <c r="L21" i="7"/>
  <c r="N21" i="7" s="1"/>
  <c r="L22" i="7"/>
  <c r="N22" i="7" s="1"/>
  <c r="L23" i="7"/>
  <c r="M23" i="7" s="1"/>
  <c r="L24" i="7"/>
  <c r="L25" i="7"/>
  <c r="N25" i="7" s="1"/>
  <c r="L26" i="7"/>
  <c r="M26" i="7" s="1"/>
  <c r="L27" i="7"/>
  <c r="M27" i="7" s="1"/>
  <c r="L28" i="7"/>
  <c r="M28" i="7" s="1"/>
  <c r="L29" i="7"/>
  <c r="N29" i="7" s="1"/>
  <c r="L30" i="7"/>
  <c r="N30" i="7" s="1"/>
  <c r="L31" i="7"/>
  <c r="N31" i="7" s="1"/>
  <c r="L32" i="7"/>
  <c r="L33" i="7"/>
  <c r="N33" i="7" s="1"/>
  <c r="L34" i="7"/>
  <c r="L35" i="7"/>
  <c r="M35" i="7" s="1"/>
  <c r="L36" i="7"/>
  <c r="M36" i="7" s="1"/>
  <c r="L37" i="7"/>
  <c r="L38" i="7"/>
  <c r="N38" i="7" s="1"/>
  <c r="L39" i="7"/>
  <c r="M39" i="7" s="1"/>
  <c r="L40" i="7"/>
  <c r="L41" i="7"/>
  <c r="N41" i="7" s="1"/>
  <c r="L42" i="7"/>
  <c r="M42" i="7" s="1"/>
  <c r="L43" i="7"/>
  <c r="M43" i="7" s="1"/>
  <c r="L44" i="7"/>
  <c r="M44" i="7" s="1"/>
  <c r="L45" i="7"/>
  <c r="N45" i="7" s="1"/>
  <c r="L46" i="7"/>
  <c r="M46" i="7" s="1"/>
  <c r="L47" i="7"/>
  <c r="M47" i="7" s="1"/>
  <c r="L48" i="7"/>
  <c r="N48" i="7" s="1"/>
  <c r="L49" i="7"/>
  <c r="L50" i="7"/>
  <c r="N50" i="7" s="1"/>
  <c r="L51" i="7"/>
  <c r="L52" i="7"/>
  <c r="L53" i="7"/>
  <c r="M53" i="7" s="1"/>
  <c r="J15" i="7"/>
  <c r="J16" i="7"/>
  <c r="J17" i="7"/>
  <c r="J18" i="7"/>
  <c r="J19" i="7"/>
  <c r="J20" i="7"/>
  <c r="J21" i="7"/>
  <c r="J22" i="7"/>
  <c r="J23" i="7"/>
  <c r="J24" i="7"/>
  <c r="J25" i="7"/>
  <c r="J26" i="7"/>
  <c r="J27" i="7"/>
  <c r="J28" i="7"/>
  <c r="J29" i="7"/>
  <c r="J30" i="7"/>
  <c r="J31" i="7"/>
  <c r="J32" i="7"/>
  <c r="J33" i="7"/>
  <c r="J34" i="7"/>
  <c r="J35" i="7"/>
  <c r="J36" i="7"/>
  <c r="J37" i="7"/>
  <c r="K37" i="7" s="1"/>
  <c r="J38" i="7"/>
  <c r="J39" i="7"/>
  <c r="J40" i="7"/>
  <c r="J41" i="7"/>
  <c r="J42" i="7"/>
  <c r="J43" i="7"/>
  <c r="J44" i="7"/>
  <c r="J45" i="7"/>
  <c r="J46" i="7"/>
  <c r="J47" i="7"/>
  <c r="J48" i="7"/>
  <c r="J49" i="7"/>
  <c r="J50" i="7"/>
  <c r="J51" i="7"/>
  <c r="J52" i="7"/>
  <c r="J53" i="7"/>
  <c r="H51" i="7"/>
  <c r="K51" i="7" s="1"/>
  <c r="H28" i="7"/>
  <c r="K28" i="7" s="1"/>
  <c r="H29" i="7"/>
  <c r="K29" i="7" s="1"/>
  <c r="H30" i="7"/>
  <c r="K30" i="7" s="1"/>
  <c r="H31" i="7"/>
  <c r="K31" i="7" s="1"/>
  <c r="H32" i="7"/>
  <c r="K32" i="7" s="1"/>
  <c r="H33" i="7"/>
  <c r="K33" i="7" s="1"/>
  <c r="H34" i="7"/>
  <c r="K34" i="7" s="1"/>
  <c r="H35" i="7"/>
  <c r="K35" i="7" s="1"/>
  <c r="H36" i="7"/>
  <c r="H37" i="7"/>
  <c r="H38" i="7"/>
  <c r="K38" i="7" s="1"/>
  <c r="H39" i="7"/>
  <c r="K39" i="7" s="1"/>
  <c r="H40" i="7"/>
  <c r="K40" i="7" s="1"/>
  <c r="H41" i="7"/>
  <c r="K41" i="7" s="1"/>
  <c r="H42" i="7"/>
  <c r="K42" i="7" s="1"/>
  <c r="H43" i="7"/>
  <c r="K43" i="7" s="1"/>
  <c r="H44" i="7"/>
  <c r="H45" i="7"/>
  <c r="K45" i="7" s="1"/>
  <c r="H46" i="7"/>
  <c r="K46" i="7" s="1"/>
  <c r="H47" i="7"/>
  <c r="K47" i="7" s="1"/>
  <c r="H48" i="7"/>
  <c r="K48" i="7" s="1"/>
  <c r="H49" i="7"/>
  <c r="H50" i="7"/>
  <c r="K50" i="7" s="1"/>
  <c r="N15" i="7" l="1"/>
  <c r="M15" i="7"/>
  <c r="N16" i="7"/>
  <c r="M19" i="7"/>
  <c r="O19" i="7" s="1"/>
  <c r="M20" i="7"/>
  <c r="O20" i="7" s="1"/>
  <c r="M21" i="7"/>
  <c r="O21" i="7"/>
  <c r="M22" i="7"/>
  <c r="O22" i="7" s="1"/>
  <c r="M29" i="7"/>
  <c r="O29" i="7" s="1"/>
  <c r="N36" i="7"/>
  <c r="O36" i="7" s="1"/>
  <c r="M37" i="7"/>
  <c r="N37" i="7"/>
  <c r="O37" i="7" s="1"/>
  <c r="N39" i="7"/>
  <c r="O39" i="7" s="1"/>
  <c r="M41" i="7"/>
  <c r="O41" i="7" s="1"/>
  <c r="K49" i="7"/>
  <c r="K36" i="7"/>
  <c r="N35" i="7"/>
  <c r="O35" i="7" s="1"/>
  <c r="N34" i="7"/>
  <c r="M34" i="7"/>
  <c r="O34" i="7" s="1"/>
  <c r="K44" i="7"/>
  <c r="N53" i="7"/>
  <c r="O53" i="7" s="1"/>
  <c r="M52" i="7"/>
  <c r="N52" i="7"/>
  <c r="N51" i="7"/>
  <c r="M51" i="7"/>
  <c r="M50" i="7"/>
  <c r="O50" i="7" s="1"/>
  <c r="M49" i="7"/>
  <c r="N49" i="7"/>
  <c r="M48" i="7"/>
  <c r="O48" i="7" s="1"/>
  <c r="N47" i="7"/>
  <c r="O47" i="7" s="1"/>
  <c r="N46" i="7"/>
  <c r="O46" i="7" s="1"/>
  <c r="M45" i="7"/>
  <c r="O45" i="7" s="1"/>
  <c r="N44" i="7"/>
  <c r="O44" i="7" s="1"/>
  <c r="N43" i="7"/>
  <c r="O43" i="7" s="1"/>
  <c r="N42" i="7"/>
  <c r="O42" i="7" s="1"/>
  <c r="M40" i="7"/>
  <c r="N40" i="7"/>
  <c r="M38" i="7"/>
  <c r="O38" i="7" s="1"/>
  <c r="M33" i="7"/>
  <c r="O33" i="7" s="1"/>
  <c r="M32" i="7"/>
  <c r="N32" i="7"/>
  <c r="M31" i="7"/>
  <c r="O31" i="7" s="1"/>
  <c r="M30" i="7"/>
  <c r="O30" i="7" s="1"/>
  <c r="N28" i="7"/>
  <c r="O28" i="7" s="1"/>
  <c r="N27" i="7"/>
  <c r="O27" i="7" s="1"/>
  <c r="N26" i="7"/>
  <c r="O26" i="7" s="1"/>
  <c r="M25" i="7"/>
  <c r="O25" i="7" s="1"/>
  <c r="N24" i="7"/>
  <c r="M24" i="7"/>
  <c r="O24" i="7" s="1"/>
  <c r="N23" i="7"/>
  <c r="O23" i="7"/>
  <c r="M18" i="7"/>
  <c r="O18" i="7" s="1"/>
  <c r="M17" i="7"/>
  <c r="O17" i="7" s="1"/>
  <c r="O16" i="7"/>
  <c r="H14" i="7"/>
  <c r="K14" i="7" s="1"/>
  <c r="J14" i="7"/>
  <c r="L14" i="7"/>
  <c r="M14" i="7" s="1"/>
  <c r="H15" i="7"/>
  <c r="K15" i="7" s="1"/>
  <c r="H16" i="7"/>
  <c r="K16" i="7" s="1"/>
  <c r="H17" i="7"/>
  <c r="K17" i="7" s="1"/>
  <c r="H18" i="7"/>
  <c r="K18" i="7" s="1"/>
  <c r="H19" i="7"/>
  <c r="K19" i="7" s="1"/>
  <c r="H20" i="7"/>
  <c r="K20" i="7" s="1"/>
  <c r="H21" i="7"/>
  <c r="K21" i="7" s="1"/>
  <c r="H22" i="7"/>
  <c r="K22" i="7" s="1"/>
  <c r="H23" i="7"/>
  <c r="K23" i="7" s="1"/>
  <c r="H24" i="7"/>
  <c r="K24" i="7" s="1"/>
  <c r="H25" i="7"/>
  <c r="K25" i="7" s="1"/>
  <c r="H26" i="7"/>
  <c r="K26" i="7" s="1"/>
  <c r="H27" i="7"/>
  <c r="K27" i="7" s="1"/>
  <c r="H52" i="7"/>
  <c r="K52" i="7" s="1"/>
  <c r="H53" i="7"/>
  <c r="K53" i="7" s="1"/>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A28" i="7"/>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20" i="7"/>
  <c r="A21" i="7" s="1"/>
  <c r="A22" i="7" s="1"/>
  <c r="A23" i="7" s="1"/>
  <c r="A24" i="7" s="1"/>
  <c r="A25" i="7" s="1"/>
  <c r="A26" i="7" s="1"/>
  <c r="A27" i="7" s="1"/>
  <c r="O58" i="7"/>
  <c r="O56" i="7"/>
  <c r="O55" i="7"/>
  <c r="O51" i="7" l="1"/>
  <c r="O15" i="7"/>
  <c r="O32" i="7"/>
  <c r="O52" i="7"/>
  <c r="O49" i="7"/>
  <c r="O40" i="7"/>
  <c r="N14" i="7"/>
  <c r="O14" i="7" s="1"/>
  <c r="O54" i="7"/>
  <c r="O57" i="7" s="1"/>
  <c r="O61" i="7"/>
  <c r="O62" i="7" s="1"/>
  <c r="O59" i="7" l="1"/>
  <c r="O60" i="7" s="1"/>
  <c r="O63" i="7" s="1"/>
</calcChain>
</file>

<file path=xl/sharedStrings.xml><?xml version="1.0" encoding="utf-8"?>
<sst xmlns="http://schemas.openxmlformats.org/spreadsheetml/2006/main" count="92" uniqueCount="52">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</sst>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2"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1" fillId="0" borderId="26" xfId="0" applyFont="1" applyBorder="1" applyAlignment="1">
      <alignment wrapText="1"/>
    </xf>
    <xf numFmtId="0" fontId="1" fillId="0" borderId="26"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ailunicundiedu-my.sharepoint.com/personal/cprodriguezpulgarin_ucundinamarca_edu_co/Documents/CONTRATACION%20DIRECTA%202024/F-CD-061%20DE%202024/1.1Especificaciones-Tecnica-Abs-No-F-CD-061-2024.xlsx" TargetMode="External"/><Relationship Id="rId1" Type="http://schemas.openxmlformats.org/officeDocument/2006/relationships/externalLinkPath" Target="/personal/cprodriguezpulgarin_ucundinamarca_edu_co/Documents/CONTRATACION%20DIRECTA%202024/F-CD-061%20DE%202024/1.1Especificaciones-Tecnica-Abs-No-F-CD-061-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specificaciones-Tecnica-Abs-No"/>
    </sheetNames>
    <sheetDataSet>
      <sheetData sheetId="0">
        <row r="9">
          <cell r="B9" t="str">
            <v>CONDUCTIVIMETRO HANDYLAB HL 200 VERSATILE, INCLUYE CARCASA PROTECTORA MODELO Z389 Placa: 50693, 50694, 50695, 50696 MANTENIMIENTO PREVENTIVO Y CORRECTIVO: Se requiere: 1. Revisión funcional. 2. Desensamble del equipo. 3. Revisión, ajuste y limpieza de sistema. 4. Verificación de datos programables. 5. Verificación de toma de datos. 6. Entrega funcional del equipo</v>
          </cell>
        </row>
        <row r="10">
          <cell r="B10" t="str">
            <v>CONDUCTIVIMETRO DIGITAL PORTATIL, ST300C, CONDUCTIVIDAD TOTAL DE SOLIDOS DISUELTOS (TDS) DE MEDICION, MONITOR PANTALLA DE CRISTAL LIQUIDO (LCD) OPERACIÓN BATERIAS. MARCA OHAUS. Placas: 56587, 56588, 56589, 56590 MANTENIMIENTO PREVENTIVO Y CORRECTIVO: Se requiere: 1. Revisión funcional. 2. Desensamble del equipo. 3. Revisión, ajuste y limpieza de sistema. 4. Verificación de datos programables. 5. Verificación de toma de datos. 6. Entrega funcional del equipo</v>
          </cell>
        </row>
        <row r="11">
          <cell r="B11" t="str">
            <v>PH METRO MULTIPARAMETRO DE MESA PROLAB 2000, MARCA SI ANALYTICS Placas: 50686, 50687 MANTENIMIENTO PREVENTIVO Y CORRECTIVO: Se requiere: 1. Pruebas iniciales y de funcionamiento 2. Verificación y limpieza interna y externa 3. Revisión, ajuste y limpieza de sistema electrónico y eléctrico 4. Revisión de indicador y/o display 5. Verificación y cambio del electrodo 6. Entrega funcional del equipo</v>
          </cell>
        </row>
        <row r="12">
          <cell r="B12" t="str">
            <v>PH METRO PORTATIL HL 100 FIELD, MARCA SI ANALYTICS Placa: 50689, 50690, 50691 MANTENIMIENTO PREVENTIVO Y CORRECTIVO: Se requiere: 1. Pruebas iniciales y de funcionamiento 2. Verificación y limpieza interna y externa 3. Revisión, ajuste y limpieza de sistema electrónico y eléctrico 4. Revisión de indicador y/o display 5. Verificación y cambio del electrodo 6. Entrega funcional del equipo</v>
          </cell>
        </row>
        <row r="13">
          <cell r="B13" t="str">
            <v>PH-METRO DIGITAL MARCA SCHOTT. S/N 11280549. INCLUYE: MANUAL, SOPORTE, BEAKER Y DOS SOLUCIONES. Placa: 45003 MANTENIMIENTO PREVENTIVO Y CORRECTIVO: Se requiere: 1. Pruebas iniciales y de funcionamiento 2. Verificación y limpieza interna y externa 3. Revisión, ajuste y limpieza de sistema electrónico y eléctrico 4. Revisión de indicador y/o display 5. Verificación y cambio del electrodo 6. Entrega funcional del equipo</v>
          </cell>
        </row>
        <row r="14">
          <cell r="B14" t="str">
            <v>ESPECTROFOTOMETRO UV-VIS, MODELO UV-1800 MARCASHIMADZU Placa: 50681 MANTENIMIENTO PREVENTIVO Y CORRECTIVO Se requiere: 1. Pruebas iniciales y de funcionamiento 2. Verificación y limpieza interna y externa 3. Revisión, ajuste y limpieza de sistema electrónico y eléctrico 4. Revisión, ajuste, limpieza y lubricación de sistema mecánico 5. Revisión de indicador y/o display 6. Verificación de las lámparas 6. Entrega funcional del equipo</v>
          </cell>
        </row>
        <row r="15">
          <cell r="B15" t="str">
            <v>HIDROTERMOMETRO Marca DATALOGGER; Modelo DT-172; Dimensiones 94 x 48 x 33 mm; Peso del equipo 115; Color Amarillo; Temperatura -40 a +70 ° C (-40 a +158 ° F), Capacidad Memoria para 32700 lecturas: 16,350 lecturas para temperatura y 16,350 lecturas para humedad; Hidrómetro de datos de 2 canales para el registro prolongado de temperaturas y humedad relativa USB-pro rango de temperatura 40-70 rango de humedad 0-100%. Display pantalla de 4”. Control manual/automático. Placa: 56610, 56611 MANTENIMIENTO PREVENTIVO Y CORRECTIVO: Se requiere: 1. Revisión funcional. 2. Desensamble del equipo.3. Revisión, ajuste y limpieza de sistema. 4. Verificación de datos programables. 5. Verificación de toma de datos. 6. Entrega funcional del equipo</v>
          </cell>
        </row>
        <row r="16">
          <cell r="B16" t="str">
            <v>MEDIDOR DE PH/ CON 510 DE MESA Y CELDA DE Placa: 28498 MANTENIMIENTO PREVENTIVO Y CORRECTIVO: Se requiere: 1. Pruebas iniciales y de funcionamiento 2. Verificación y limpieza interna y externa 3. Revisión, ajuste y limpieza de sistema electrónico y eléctrico 4. Revisión de indicador y/o display 5. Verificación y cambio del electrodo 6. Entrega funcional del equipo</v>
          </cell>
        </row>
        <row r="17">
          <cell r="B17" t="str">
            <v>PH METRO PORTATIL HL 100 FIELD, M.SI ANALYTICS S/N 14240717 Placa: 50688 MANTENIMIENTO PREVENTIVO Y CORRECTIVO: Se requiere: 1. Pruebas iniciales y de funcionamiento 2. Verificación y limpieza interna y externa 3. Revisión, ajuste y limpieza de sistema electrónico y eléctrico 4. Revisión de indicador y/o display 5. Verificación y cambio del electrodo 6. Entrega funcional del equipo</v>
          </cell>
        </row>
        <row r="18">
          <cell r="B18" t="str">
            <v>MEDIDOR DE PH MEDIDOR DE PH DIGITAL PORTÁTIL PARA SUELO Placa: 66873 MANTENIMIENTO PREVENTIVO Y CORRECTIVO: Se requiere: 1. Pruebas iniciales y de funcionamiento 2. Verificación y limpieza interna y externa 3. Revisión, ajuste y limpieza de sistema electrónico y eléctrico 4. Revisión de indicador y/o display 5. Verificación y cambio del electrodo 6. Entrega funcional del equipo</v>
          </cell>
        </row>
        <row r="19">
          <cell r="B19" t="str">
            <v>PHMETRO PARA SUELOS IMPERMEABLE Placa: 47659 MANTENIMIENTO PREVENTIVO Y CORRECTIVO: Se requiere: 1. Pruebas iniciales y de funcionamiento 2. Verificación y limpieza interna y externa 3. Revisión, ajuste y limpieza de sistema electrónico y eléctrico 4. Revisión de indicador y/o display 5. Verificación y cambio del electrodo 6. Entrega funcional del equipo</v>
          </cell>
        </row>
        <row r="20">
          <cell r="B20" t="str">
            <v>PH METRO TESTO 230 FOOD KIT SERIAL 0373 Placa: 31388 MANTENIMIENTO PREVENTIVO Y CORRECTIVO: Se requiere: 1. Pruebas iniciales y de funcionamiento 2. Verificación y limpieza interna y externa 3. Revisión, ajuste y limpieza de sistema electrónico y eléctrico 4. Revisión de indicador y/o display 5. Verificación y cambio del electrodo 6. Entrega funcional del equipo</v>
          </cell>
        </row>
        <row r="21">
          <cell r="B21" t="str">
            <v>PHMETRO DIGITAL ANALITYCA Placa: 56628, 56630 MANTENIMIENTO PREVENTIVO Y CORRECTIVO: Se requiere: 1. Pruebas iniciales y de funcionamiento 2. Verificación y limpieza interna y externa 3. Revisión, ajuste y limpieza de sistema electrónico y eléctrico 4. Revisión de indicador y/o display 5. Verificación y cambio del electrodo 6. Entrega funcional del equipo</v>
          </cell>
        </row>
        <row r="22">
          <cell r="B22" t="str">
            <v>MULTIPARAMETRO Placa: 56634 MANTENIMIENTO PREVENTIVO Y CORRECTIVO: Se requiere: 1. Pruebas iniciales y de funcionamiento 2. Verificación y limpieza interna y externa 3. Revisión, ajuste y limpieza de sistema electrónico y eléctrico 4. Revisión de indicador y/o display 5. Verificación y cambio del electrodo 6. Entrega funcional del equipo</v>
          </cell>
        </row>
        <row r="23">
          <cell r="B23" t="str">
            <v>REFRACTOMETRO DIGITAL Placa: 56635, 56636, 56637 MANTENIMIENTO PREVENTIVO Y CORRECTIVO: Se requiere: 1. Revisión funcional. 2. Desensamble del equipo. 3. Revisión, ajuste y limpieza de sistema electrónico y eléctrico. 4. Verificación de datos programables. 5. Verificación de toma de datos. 6. Entrega funcional del equipo  </v>
          </cell>
        </row>
        <row r="24">
          <cell r="B24" t="str">
            <v>MEDIDOR MULTIPARAMETRICO Placa: 68177 MANTENIMIENTO PREVENTIVO Y CORRECTIVO: Se requiere: 1. Revisión funcional. 2. Desensamble del equipo. 3. Revisión, ajuste y limpieza de sistema electrónico y eléctrico. 4. Verificación de datos programables. 5. Verificación de toma de datos. 6. Entrega funcional del equipo  </v>
          </cell>
        </row>
        <row r="25">
          <cell r="B25" t="str">
            <v>CONDUCTIMETRO 200 A PRUEBA DE AGUA Placa: 68179 MANTENIMIENTO PREVENTIVO Y CORRECTIVO: Se requiere: 1. Revisión funcional. 2. Desensamble del equipo. 3. Revisión, ajuste y limpieza de sistema electrónico y eléctrico. 4. Verificación de datos programables. 5. Verificación de toma de datos. 6.Entrega funcional del equipo  </v>
          </cell>
        </row>
        <row r="26">
          <cell r="B26" t="str">
            <v>ESPECTROFOTOMETRO SPECTRONIC 20 Placa: 16714 MANTENIMIENTO PREVENTIVO Y CORRECTIVO: Se requiere: 1. Revisión funcional. 2. Desensamble del equipo. 3. Revisión, ajuste y limpieza de sistema electrónico y eléctrico. 4. Verificación de datos programables. 5. Verificación de toma de datos. 6. Entrega funcional del equipo</v>
          </cell>
        </row>
        <row r="27">
          <cell r="B27" t="str">
            <v>PHMETRO HANNA HL 99121 Placa: 42746 MANTENIMIENTO PREVENTIVO Y CORRECTIVO: Se requiere: 1. Pruebas iniciales y de funcionamiento 2. Verificación y limpieza interna y externa 3. Revisión, ajuste y limpieza de sistema electrónico y eléctrico 4. Revisión de indicador y/o display 5. Verificación y cambio del electrodo 6. Entrega funcional del equipo</v>
          </cell>
        </row>
        <row r="28">
          <cell r="B28" t="str">
            <v>ESPECTROFOTOMETRO THERMO Placa: 45009 MANTENIMIENTO PREVENTIVO Y CORRECTIVO: Se requiere: 1. Revisión funcional. 2. Desensamble del equipo. 3. Revisión, ajuste y limpieza de sistema electrónico y eléctrico. 4. Verificación de datos programables. 5. Verificación de toma de datos.</v>
          </cell>
        </row>
        <row r="29">
          <cell r="B29" t="str">
            <v>REFRACTOMETRO DIGITAL Placa: 55350, 55351 MANTENIMIENTO PREVENTIVO Y CORRECTIVO: Se requiere: 1. Revisión funcional. 2. Desensamble del equipo. 3. Revisión, ajuste y limpieza de sistema electrónico y eléctrico. 4. Verificación de datos programables. 5. Verificación de toma de datos. 6. Entrega funcional del equipo</v>
          </cell>
        </row>
        <row r="30">
          <cell r="B30" t="str">
            <v>PAQUETE AGITADOR CON VTF Placa: 56560, 56564 MANTENIMIENTO PREVENTIVO Y CORRECTIVO: Se requiere: 1. Revisión funcional. 2. Desensamble del equipo. 3. Revisión, ajuste y limpieza de sistema electrónico y eléctrico. 4. Verificación de datos programables. 5. Verificación de toma de datos. 6. Entrega funcional del equipo</v>
          </cell>
        </row>
        <row r="31">
          <cell r="B31" t="str">
            <v>PENETROMETRO PARA FRUTAS Y HORTALIZAS Placa: 56626, 56627 MANTENIMIENTO PREVENTIVO Y CORRECTIVO: Se requiere: 1. Revisión funcional. 2. Desensamble del equipo. 3. Revisión, ajuste y limpieza de sistema electrónico y eléctrico. 4. Verificación de datos programables. 5. Verificación de toma de datos. 6. Entrega funcional del equipo</v>
          </cell>
        </row>
        <row r="32">
          <cell r="B32" t="str">
            <v>PIPETA AUTOMATICA V-1000 Placa: 18690 MANTENIMIENTO PREVENTIVO Y CORRECTIVO: Se requiere 1. Verificación del funcionamiento del equipo 2. Revisión, ajuste y limpieza del sistema electrónico y eléctrico 3. Verificación y limpieza interna y externa 4. Entrega funcional del equipo</v>
          </cell>
        </row>
        <row r="33">
          <cell r="B33" t="str">
            <v>CONDUCTIVIMETRO DIGITAL PORTATIL Placa: 9068 MANTENIMIENTO PREVENTIVO Y CORRECTIVO: Se requiere: 1. Revisión funcional. 2. Desensamble del equipo. 3. Revisión, ajuste y limpieza de sistema electrónico y eléctrico. 4. Verificación de datos programables. 5. Verificación de toma de datos. 6. Entrega funcional del equipo</v>
          </cell>
        </row>
        <row r="34">
          <cell r="B34" t="str">
            <v>FOTOMETRO ESPERMACUE MARCA MINITUBE, CALIBRABLE PARA SEMEN EQUINO, PORCINO, CANINO, BOVINO Y OVINO. Placa: 47382 MANTENIMIENTO PREVENTIVO Y CORRECTIVO: Se requiere (REVISION FUNCIONAL/ DESENSAMBLE DEL EQUIPO/ REVISION, AJUSTE Y LIMPIEZA DE SISTEMA ELECTRICO Y ELECTRONICO/ REVISION, AJUSTE, LIMPIEZA Y LUBRICACION DE SISTEMA MECANICO/ LIMPIEZA GENERAL/ ENSAMBLE DEL EQUIPO/ PRUEBA FUNCIONAL FINAL).</v>
          </cell>
        </row>
        <row r="35">
          <cell r="B35" t="str">
            <v>FOTOMETRO ESPERMACUE MARCA MINITUBE REFERENCIA 12300/0008 Placa: 46069 MANTENIMIENTO PREVENTIVO Y CORRECTIVO: Se requiere (REVISION FUNCIONAL/ DESENSAMBLE DEL EQUIPO/ REVISION, AJUSTE Y LIMPIEZA DE SISTEMA ELECTRICO Y ELECTRONICO/ REVISION, AJUSTE, LIMPIEZA Y LUBRICACION DE SISTEMA MECANICO/ LIMPIEZA GENERAL/ ENSAMBLE DEL EQUIPO/ PRUEBA FUNCIONAL FINAL).</v>
          </cell>
        </row>
        <row r="36">
          <cell r="B36" t="str">
            <v>ELECTROEYACULADOR PARA BOVINO ELECTRO JAC 5 S/N 131 Placa: 60400 MANTENIMIENTO PREVENTIVO Y CORRECTIVO: Se requiere 1. Verificación del funcionamiento del equipo 2. Revisión, ajuste y limpieza del sistema electrónico y eléctrico 3. Verificación y limpieza interna y externa 4. Entrega funcional del equipo</v>
          </cell>
        </row>
        <row r="37">
          <cell r="B37" t="str">
            <v>PH METRO DE BOLSILLO HANNA Placa: 61101, 61102 MANTENIMIENTO PREVENTIVO Y CORRECTIVO: Se requiere: 1. Pruebas iniciales y de funcionamiento 2. Verificación y limpieza interna y externa 3. Revisión, ajuste y limpieza de sistema electrónico y eléctrico 4. Revisión de indicador y/o display 5. Verificación y cambio del electrodo 6. Entrega funcional del equipo</v>
          </cell>
        </row>
        <row r="38">
          <cell r="B38" t="str">
            <v>PHMETROPH/MV, CONCENTRACIÓN DE IONES ORPREDOX, CONDUCTIVIDAD, OXÍGENO DISUELTO, PANTALLA LCD DE GRAN TAMAÑO, PARÁMETROS PH:0 HASTA 14,00 PH.ORP:+/-1999. CONDUCTIVIDAD: 200US/MS/20MS/200MS. TDS OXÍGENO DISUELTO. MARCA LOVIBOND Placa: 56631, 56632 MANTENIMIENTO PREVENTIVO Y CORRECTIVO: Se requiere: 1. Pruebas iniciales y de funcionamiento 2. Verificación y limpieza interna y externa 3. Revisión, ajuste y limpieza de sistema electrónico y eléctrico 4. Revisión de indicador y/o display 5. Verificación y cambio del electrodo 6. Entrega funcional del equipo</v>
          </cell>
        </row>
        <row r="39">
          <cell r="B39" t="str">
            <v>FOTOMETRO HUMALYZER 2000 MARCA HUMAN Placa: 16495 MANTENIMIENTO PREVENTIVO Y CORRECTIVO: Se requiere: 1. Revisión funcional. 2. Desensamble del equipo. 3. Revisión, ajuste y limpieza de sistema electrónico y eléctrico. 4. Verificación de datos programables. 5. Verificación y cambio de empaques y mangueras 6. Verificación de toma de datos. 7. Entrega funcional del equipo</v>
          </cell>
        </row>
        <row r="40">
          <cell r="B40" t="str">
            <v>REFRACTOMETRO PORTATIL DE 0 A 95% Placa: 61096 MANTENIMIENTO PREVENTIVO Y CORRECTIVO: Se requiere 1. Verificación del funcionamiento del equipo 2. Revisión, ajuste y limpieza del sistema electrónico y eléctrico 3. Verificación y limpieza interna y externa 4. Entrega funcional del equipo</v>
          </cell>
        </row>
        <row r="41">
          <cell r="B41" t="str">
            <v>MICROMETRO IMPORTADO Placa: 61103 MANTENIMIENTO PREVENTIVO Y CORRECTIVO Se requiere: 1. Verificación de funcionamiento 2. Verificación y ajuste de componentes electrónicos y eléctricos 3. Verificación y ajuste de variable con patrón trazable de longitud 5. Verificación y cambio de batería cr1632-3v 5. Entrega funcional del equipo</v>
          </cell>
        </row>
        <row r="42">
          <cell r="B42" t="str">
            <v>CALIBRADOR PIE DE REY Placa: 61104 MANTENIMIENTO PREVENTIVO Y CORRECTIVO: Se requiere 1. Verificación del funcionamiento del equipo 2. Revisión, ajuste y limpieza del sistema electrónico y eléctrico 3. Verificación y limpieza interna y externa 4. Entrega funcional del equipo</v>
          </cell>
        </row>
        <row r="43">
          <cell r="B43" t="str">
            <v>PHMETRO PORTATIL INTERVALO DE MEDICION 0-14 -1999 A 1999 MV COMPENSACION DE TEMPERATURA DE O0-100°C RESOLUCCION DE LA MEDICION 0.01 PH 1 MV 0.1°C CALIBRACION AUTOMATICA DE 3 PUNTOS CON PANTALLA LCD GARANTIA MANIMA DE UN AÑO CERTIFICACION UL Placa: 64935 MANTENIMIENTO PREVENTIVO Y CORRECTIVO: Se requiere: 1. Pruebas iniciales y de funcionamiento 2. Verificación y limpieza interna y externa 3. Revisión, ajuste y limpieza de sistema electrónico y eléctrico 4. Revisión de indicador y/o display 5. Verificación y cambio del electrodo 6. Entrega funcional del equipo</v>
          </cell>
        </row>
        <row r="44">
          <cell r="B44" t="str">
            <v>REFRACTOMETRO DIGITAL ESCALA GRADOS BRIX DE 0 A 90 % Placa: 66220 MANTENIMIENTO PREVENTIVO Y CORRECTIVO: Se requiere 1. Verificación del funcionamiento del equipo 2. Revisión, ajuste y limpieza del sistema electrónico y eléctrico 3. Verificación y limpieza interna y externa 4. Entrega funcional del equipo</v>
          </cell>
        </row>
        <row r="45">
          <cell r="B45" t="str">
            <v>MEDIDOR DE OXIGENO HANNA REF 9147-04 Placa: 61097 MANTENIMIENTO PREVENTIVO Y CORRECTIVO: Se requiere 1. Verificación del funcionamiento del equipo 2. Revisión, ajuste y limpieza del sistema electrónico y eléctrico 3. Verificación y ajuste con patrón trazable de oxígeno disuelto 4. Entrega funcional del equipo</v>
          </cell>
        </row>
        <row r="46">
          <cell r="B46" t="str">
            <v>BURETA DIGITAL Placa: 55328 MANTENIMIENTO PREVENTIVO Y CORRECTIVO: Se requiere 1. Verificación del funcionamiento del equipo 2. Revisión, ajuste y limpieza del sistema electrónico y eléctrico 3. Verificación y limpieza interna y externa 4. Entrega funcional del equipo</v>
          </cell>
        </row>
        <row r="47">
          <cell r="B47" t="str">
            <v>PIPETEADOR AUTOMATICO (MACROPIEPETADOR ELECTRICO RECARGABLE) Placa: 55341 MANTENIMIENTO PREVENTIVO Y CORRECTIVO: Se requiere 1. Verificación del funcionamiento del equipo 2. Revisión, ajuste y limpieza del sistema electrónico y eléctrico 3. Verificación y limpieza interna y externa 4. Entrega funcional del equipo</v>
          </cell>
        </row>
        <row r="48">
          <cell r="B48" t="str">
            <v>BOLSA DE RESPUESTOS PARA LOS ELEMENTOS QUE REQUIERAN CAMBIO DE PARTES, POR UN VALOR DE 10.000.000 DE PESOS M/TE IVA INCLUIDO, PARA REPUESTOS NO CONTEMPLADOS DENTRO DEL MANTENIMIENTO PREVENTIVO Y CORRECTIVO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9"/>
  <sheetViews>
    <sheetView showGridLines="0" tabSelected="1" zoomScale="70" zoomScaleNormal="70" zoomScaleSheetLayoutView="70" zoomScalePageLayoutView="55" workbookViewId="0">
      <selection activeCell="I53" sqref="I53"/>
    </sheetView>
  </sheetViews>
  <sheetFormatPr baseColWidth="10" defaultColWidth="11.42578125" defaultRowHeight="15" x14ac:dyDescent="0.25"/>
  <cols>
    <col min="1" max="1" width="10.42578125" style="2" customWidth="1"/>
    <col min="2" max="2" width="71.42578125" style="2" customWidth="1"/>
    <col min="3" max="3" width="23" style="2" customWidth="1"/>
    <col min="4" max="4" width="13.5703125" style="2" bestFit="1" customWidth="1"/>
    <col min="5" max="5" width="15.42578125" style="2"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50"/>
      <c r="B2" s="51" t="s">
        <v>0</v>
      </c>
      <c r="C2" s="51"/>
      <c r="D2" s="51"/>
      <c r="E2" s="51"/>
      <c r="F2" s="51"/>
      <c r="G2" s="51"/>
      <c r="H2" s="51"/>
      <c r="I2" s="51"/>
      <c r="J2" s="51"/>
      <c r="K2" s="51"/>
      <c r="L2" s="51"/>
      <c r="M2" s="51"/>
      <c r="N2" s="52" t="s">
        <v>1</v>
      </c>
      <c r="O2" s="52"/>
    </row>
    <row r="3" spans="1:15" ht="15.75" customHeight="1" x14ac:dyDescent="0.25">
      <c r="A3" s="50"/>
      <c r="B3" s="51" t="s">
        <v>2</v>
      </c>
      <c r="C3" s="51"/>
      <c r="D3" s="51"/>
      <c r="E3" s="51"/>
      <c r="F3" s="51"/>
      <c r="G3" s="51"/>
      <c r="H3" s="51"/>
      <c r="I3" s="51"/>
      <c r="J3" s="51"/>
      <c r="K3" s="51"/>
      <c r="L3" s="51"/>
      <c r="M3" s="51"/>
      <c r="N3" s="52" t="s">
        <v>48</v>
      </c>
      <c r="O3" s="52"/>
    </row>
    <row r="4" spans="1:15" ht="16.5" customHeight="1" x14ac:dyDescent="0.25">
      <c r="A4" s="50"/>
      <c r="B4" s="51" t="s">
        <v>3</v>
      </c>
      <c r="C4" s="51"/>
      <c r="D4" s="51"/>
      <c r="E4" s="51"/>
      <c r="F4" s="51"/>
      <c r="G4" s="51"/>
      <c r="H4" s="51"/>
      <c r="I4" s="51"/>
      <c r="J4" s="51"/>
      <c r="K4" s="51"/>
      <c r="L4" s="51"/>
      <c r="M4" s="51"/>
      <c r="N4" s="52" t="s">
        <v>49</v>
      </c>
      <c r="O4" s="52"/>
    </row>
    <row r="5" spans="1:15" ht="15" customHeight="1" x14ac:dyDescent="0.25">
      <c r="A5" s="50"/>
      <c r="B5" s="51"/>
      <c r="C5" s="51"/>
      <c r="D5" s="51"/>
      <c r="E5" s="51"/>
      <c r="F5" s="51"/>
      <c r="G5" s="51"/>
      <c r="H5" s="51"/>
      <c r="I5" s="51"/>
      <c r="J5" s="51"/>
      <c r="K5" s="51"/>
      <c r="L5" s="51"/>
      <c r="M5" s="51"/>
      <c r="N5" s="52" t="s">
        <v>46</v>
      </c>
      <c r="O5" s="52"/>
    </row>
    <row r="7" spans="1:15" x14ac:dyDescent="0.25">
      <c r="A7" s="5" t="s">
        <v>4</v>
      </c>
    </row>
    <row r="8" spans="1:15" ht="9.9499999999999993" customHeight="1" x14ac:dyDescent="0.25">
      <c r="A8" s="6"/>
    </row>
    <row r="9" spans="1:15" ht="30" customHeight="1" x14ac:dyDescent="0.25">
      <c r="A9" s="72" t="s">
        <v>5</v>
      </c>
      <c r="B9" s="73"/>
      <c r="D9" s="57" t="s">
        <v>6</v>
      </c>
      <c r="E9" s="58"/>
      <c r="F9" s="59"/>
      <c r="G9" s="60"/>
      <c r="H9" s="60"/>
      <c r="I9" s="61"/>
      <c r="K9" s="57" t="s">
        <v>7</v>
      </c>
      <c r="L9" s="58"/>
      <c r="M9" s="55"/>
      <c r="N9" s="56"/>
    </row>
    <row r="10" spans="1:15" ht="8.25" customHeight="1" x14ac:dyDescent="0.25">
      <c r="A10" s="74"/>
      <c r="B10" s="75"/>
      <c r="C10" s="7"/>
      <c r="E10" s="8"/>
      <c r="F10" s="8"/>
      <c r="M10" s="8"/>
      <c r="N10" s="2"/>
    </row>
    <row r="11" spans="1:15" ht="30" customHeight="1" x14ac:dyDescent="0.25">
      <c r="A11" s="76"/>
      <c r="B11" s="77"/>
      <c r="D11" s="57" t="s">
        <v>8</v>
      </c>
      <c r="E11" s="58"/>
      <c r="F11" s="59"/>
      <c r="G11" s="60"/>
      <c r="H11" s="60"/>
      <c r="I11" s="61"/>
      <c r="K11" s="57" t="s">
        <v>9</v>
      </c>
      <c r="L11" s="58"/>
      <c r="M11" s="53"/>
      <c r="N11" s="54"/>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10</v>
      </c>
      <c r="B13" s="23" t="s">
        <v>11</v>
      </c>
      <c r="C13" s="23" t="s">
        <v>12</v>
      </c>
      <c r="D13" s="23" t="s">
        <v>13</v>
      </c>
      <c r="E13" s="23" t="s">
        <v>14</v>
      </c>
      <c r="F13" s="24" t="s">
        <v>15</v>
      </c>
      <c r="G13" s="24" t="s">
        <v>16</v>
      </c>
      <c r="H13" s="24" t="s">
        <v>17</v>
      </c>
      <c r="I13" s="24" t="s">
        <v>18</v>
      </c>
      <c r="J13" s="24" t="s">
        <v>19</v>
      </c>
      <c r="K13" s="24" t="s">
        <v>20</v>
      </c>
      <c r="L13" s="24" t="s">
        <v>21</v>
      </c>
      <c r="M13" s="24" t="s">
        <v>22</v>
      </c>
      <c r="N13" s="24" t="s">
        <v>23</v>
      </c>
      <c r="O13" s="25" t="s">
        <v>24</v>
      </c>
    </row>
    <row r="14" spans="1:15" s="9" customFormat="1" ht="103.5" customHeight="1" x14ac:dyDescent="0.2">
      <c r="A14" s="26">
        <v>1</v>
      </c>
      <c r="B14" s="44" t="str">
        <f>'[1]Especificaciones-Tecnica-Abs-No'!B9</f>
        <v>CONDUCTIVIMETRO HANDYLAB HL 200 VERSATILE, INCLUYE CARCASA PROTECTORA MODELO Z389 Placa: 50693, 50694, 50695, 50696 MANTENIMIENTO PREVENTIVO Y CORRECTIVO: Se requiere: 1. Revisión funcional. 2. Desensamble del equipo. 3. Revisión, ajuste y limpieza de sistema. 4. Verificación de datos programables. 5. Verificación de toma de datos. 6. Entrega funcional del equipo</v>
      </c>
      <c r="C14" s="12"/>
      <c r="D14" s="45">
        <v>4</v>
      </c>
      <c r="E14" s="45" t="s">
        <v>50</v>
      </c>
      <c r="F14" s="13"/>
      <c r="G14" s="11">
        <v>0</v>
      </c>
      <c r="H14" s="1">
        <f>+ROUND(F14*G14,0)</f>
        <v>0</v>
      </c>
      <c r="I14" s="11"/>
      <c r="J14" s="1">
        <f t="shared" ref="J14:J53" si="0">ROUND(F14*I14,0)</f>
        <v>0</v>
      </c>
      <c r="K14" s="1">
        <f t="shared" ref="K14:K53" si="1">ROUND(F14+H14+J14,0)</f>
        <v>0</v>
      </c>
      <c r="L14" s="1">
        <f t="shared" ref="L14:L53" si="2">ROUND(F14*D14,0)</f>
        <v>0</v>
      </c>
      <c r="M14" s="1">
        <f t="shared" ref="M14:M53" si="3">ROUND(L14*G14,0)</f>
        <v>0</v>
      </c>
      <c r="N14" s="1">
        <f t="shared" ref="N14:N53" si="4">ROUND(L14*I14,0)</f>
        <v>0</v>
      </c>
      <c r="O14" s="27">
        <f t="shared" ref="O14:O53" si="5">ROUND(L14+N14+M14,0)</f>
        <v>0</v>
      </c>
    </row>
    <row r="15" spans="1:15" s="9" customFormat="1" ht="134.25" customHeight="1" x14ac:dyDescent="0.2">
      <c r="A15" s="26">
        <v>2</v>
      </c>
      <c r="B15" s="44" t="str">
        <f>'[1]Especificaciones-Tecnica-Abs-No'!B10</f>
        <v>CONDUCTIVIMETRO DIGITAL PORTATIL, ST300C, CONDUCTIVIDAD TOTAL DE SOLIDOS DISUELTOS (TDS) DE MEDICION, MONITOR PANTALLA DE CRISTAL LIQUIDO (LCD) OPERACIÓN BATERIAS. MARCA OHAUS. Placas: 56587, 56588, 56589, 56590 MANTENIMIENTO PREVENTIVO Y CORRECTIVO: Se requiere: 1. Revisión funcional. 2. Desensamble del equipo. 3. Revisión, ajuste y limpieza de sistema. 4. Verificación de datos programables. 5. Verificación de toma de datos. 6. Entrega funcional del equipo</v>
      </c>
      <c r="C15" s="12"/>
      <c r="D15" s="45">
        <v>4</v>
      </c>
      <c r="E15" s="45" t="s">
        <v>50</v>
      </c>
      <c r="F15" s="13"/>
      <c r="G15" s="11">
        <v>0</v>
      </c>
      <c r="H15" s="1">
        <f t="shared" ref="H15:H53" si="6">+ROUND(F15*G15,0)</f>
        <v>0</v>
      </c>
      <c r="I15" s="11"/>
      <c r="J15" s="1">
        <f t="shared" si="0"/>
        <v>0</v>
      </c>
      <c r="K15" s="1">
        <f t="shared" si="1"/>
        <v>0</v>
      </c>
      <c r="L15" s="1">
        <f t="shared" si="2"/>
        <v>0</v>
      </c>
      <c r="M15" s="1">
        <f t="shared" si="3"/>
        <v>0</v>
      </c>
      <c r="N15" s="1">
        <f t="shared" si="4"/>
        <v>0</v>
      </c>
      <c r="O15" s="27">
        <f t="shared" si="5"/>
        <v>0</v>
      </c>
    </row>
    <row r="16" spans="1:15" s="9" customFormat="1" ht="94.5" customHeight="1" x14ac:dyDescent="0.2">
      <c r="A16" s="26">
        <v>3</v>
      </c>
      <c r="B16" s="44" t="str">
        <f>'[1]Especificaciones-Tecnica-Abs-No'!B11</f>
        <v>PH METRO MULTIPARAMETRO DE MESA PROLAB 2000, MARCA SI ANALYTICS Placas: 50686, 50687 MANTENIMIENTO PREVENTIVO Y CORRECTIVO: Se requiere: 1. Pruebas iniciales y de funcionamiento 2. Verificación y limpieza interna y externa 3. Revisión, ajuste y limpieza de sistema electrónico y eléctrico 4. Revisión de indicador y/o display 5. Verificación y cambio del electrodo 6. Entrega funcional del equipo</v>
      </c>
      <c r="C16" s="12"/>
      <c r="D16" s="45">
        <v>2</v>
      </c>
      <c r="E16" s="45" t="s">
        <v>50</v>
      </c>
      <c r="F16" s="13"/>
      <c r="G16" s="11">
        <v>0</v>
      </c>
      <c r="H16" s="1">
        <f t="shared" si="6"/>
        <v>0</v>
      </c>
      <c r="I16" s="11"/>
      <c r="J16" s="1">
        <f t="shared" si="0"/>
        <v>0</v>
      </c>
      <c r="K16" s="1">
        <f t="shared" si="1"/>
        <v>0</v>
      </c>
      <c r="L16" s="1">
        <f t="shared" si="2"/>
        <v>0</v>
      </c>
      <c r="M16" s="1">
        <f t="shared" si="3"/>
        <v>0</v>
      </c>
      <c r="N16" s="1">
        <f t="shared" si="4"/>
        <v>0</v>
      </c>
      <c r="O16" s="27">
        <f t="shared" si="5"/>
        <v>0</v>
      </c>
    </row>
    <row r="17" spans="1:15" s="9" customFormat="1" ht="112.5" customHeight="1" x14ac:dyDescent="0.2">
      <c r="A17" s="26">
        <v>4</v>
      </c>
      <c r="B17" s="44" t="str">
        <f>'[1]Especificaciones-Tecnica-Abs-No'!B12</f>
        <v>PH METRO PORTATIL HL 100 FIELD, MARCA SI ANALYTICS Placa: 50689, 50690, 50691 MANTENIMIENTO PREVENTIVO Y CORRECTIVO: Se requiere: 1. Pruebas iniciales y de funcionamiento 2. Verificación y limpieza interna y externa 3. Revisión, ajuste y limpieza de sistema electrónico y eléctrico 4. Revisión de indicador y/o display 5. Verificación y cambio del electrodo 6. Entrega funcional del equipo</v>
      </c>
      <c r="C17" s="12"/>
      <c r="D17" s="45">
        <v>3</v>
      </c>
      <c r="E17" s="45" t="s">
        <v>50</v>
      </c>
      <c r="F17" s="13"/>
      <c r="G17" s="11">
        <v>0</v>
      </c>
      <c r="H17" s="1">
        <f t="shared" si="6"/>
        <v>0</v>
      </c>
      <c r="I17" s="11"/>
      <c r="J17" s="1">
        <f t="shared" si="0"/>
        <v>0</v>
      </c>
      <c r="K17" s="1">
        <f t="shared" si="1"/>
        <v>0</v>
      </c>
      <c r="L17" s="1">
        <f t="shared" si="2"/>
        <v>0</v>
      </c>
      <c r="M17" s="1">
        <f t="shared" si="3"/>
        <v>0</v>
      </c>
      <c r="N17" s="1">
        <f t="shared" si="4"/>
        <v>0</v>
      </c>
      <c r="O17" s="27">
        <f t="shared" si="5"/>
        <v>0</v>
      </c>
    </row>
    <row r="18" spans="1:15" s="9" customFormat="1" ht="106.5" customHeight="1" x14ac:dyDescent="0.2">
      <c r="A18" s="26">
        <v>5</v>
      </c>
      <c r="B18" s="44" t="str">
        <f>'[1]Especificaciones-Tecnica-Abs-No'!B13</f>
        <v>PH-METRO DIGITAL MARCA SCHOTT. S/N 11280549. INCLUYE: MANUAL, SOPORTE, BEAKER Y DOS SOLUCIONES. Placa: 45003 MANTENIMIENTO PREVENTIVO Y CORRECTIVO: Se requiere: 1. Pruebas iniciales y de funcionamiento 2. Verificación y limpieza interna y externa 3. Revisión, ajuste y limpieza de sistema electrónico y eléctrico 4. Revisión de indicador y/o display 5. Verificación y cambio del electrodo 6. Entrega funcional del equipo</v>
      </c>
      <c r="C18" s="12"/>
      <c r="D18" s="45">
        <v>1</v>
      </c>
      <c r="E18" s="45" t="s">
        <v>50</v>
      </c>
      <c r="F18" s="13"/>
      <c r="G18" s="11">
        <v>0</v>
      </c>
      <c r="H18" s="1">
        <f t="shared" si="6"/>
        <v>0</v>
      </c>
      <c r="I18" s="11"/>
      <c r="J18" s="1">
        <f t="shared" si="0"/>
        <v>0</v>
      </c>
      <c r="K18" s="1">
        <f t="shared" si="1"/>
        <v>0</v>
      </c>
      <c r="L18" s="1">
        <f t="shared" si="2"/>
        <v>0</v>
      </c>
      <c r="M18" s="1">
        <f t="shared" si="3"/>
        <v>0</v>
      </c>
      <c r="N18" s="1">
        <f t="shared" si="4"/>
        <v>0</v>
      </c>
      <c r="O18" s="27">
        <f t="shared" si="5"/>
        <v>0</v>
      </c>
    </row>
    <row r="19" spans="1:15" s="9" customFormat="1" ht="123" customHeight="1" x14ac:dyDescent="0.2">
      <c r="A19" s="26">
        <v>6</v>
      </c>
      <c r="B19" s="44" t="str">
        <f>'[1]Especificaciones-Tecnica-Abs-No'!B14</f>
        <v>ESPECTROFOTOMETRO UV-VIS, MODELO UV-1800 MARCASHIMADZU Placa: 50681 MANTENIMIENTO PREVENTIVO Y CORRECTIVO Se requiere: 1. Pruebas iniciales y de funcionamiento 2. Verificación y limpieza interna y externa 3. Revisión, ajuste y limpieza de sistema electrónico y eléctrico 4. Revisión, ajuste, limpieza y lubricación de sistema mecánico 5. Revisión de indicador y/o display 6. Verificación de las lámparas 6. Entrega funcional del equipo</v>
      </c>
      <c r="C19" s="12"/>
      <c r="D19" s="45">
        <v>1</v>
      </c>
      <c r="E19" s="45" t="s">
        <v>50</v>
      </c>
      <c r="F19" s="13"/>
      <c r="G19" s="11">
        <v>0</v>
      </c>
      <c r="H19" s="1">
        <f t="shared" si="6"/>
        <v>0</v>
      </c>
      <c r="I19" s="11"/>
      <c r="J19" s="1">
        <f t="shared" si="0"/>
        <v>0</v>
      </c>
      <c r="K19" s="1">
        <f t="shared" si="1"/>
        <v>0</v>
      </c>
      <c r="L19" s="1">
        <f t="shared" si="2"/>
        <v>0</v>
      </c>
      <c r="M19" s="1">
        <f t="shared" si="3"/>
        <v>0</v>
      </c>
      <c r="N19" s="1">
        <f t="shared" si="4"/>
        <v>0</v>
      </c>
      <c r="O19" s="27">
        <f t="shared" si="5"/>
        <v>0</v>
      </c>
    </row>
    <row r="20" spans="1:15" s="9" customFormat="1" ht="187.5" customHeight="1" x14ac:dyDescent="0.2">
      <c r="A20" s="26">
        <f>1+A19</f>
        <v>7</v>
      </c>
      <c r="B20" s="44" t="str">
        <f>'[1]Especificaciones-Tecnica-Abs-No'!B15</f>
        <v>HIDROTERMOMETRO Marca DATALOGGER; Modelo DT-172; Dimensiones 94 x 48 x 33 mm; Peso del equipo 115; Color Amarillo; Temperatura -40 a +70 ° C (-40 a +158 ° F), Capacidad Memoria para 32700 lecturas: 16,350 lecturas para temperatura y 16,350 lecturas para humedad; Hidrómetro de datos de 2 canales para el registro prolongado de temperaturas y humedad relativa USB-pro rango de temperatura 40-70 rango de humedad 0-100%. Display pantalla de 4”. Control manual/automático. Placa: 56610, 56611 MANTENIMIENTO PREVENTIVO Y CORRECTIVO: Se requiere: 1. Revisión funcional. 2. Desensamble del equipo.3. Revisión, ajuste y limpieza de sistema. 4. Verificación de datos programables. 5. Verificación de toma de datos. 6. Entrega funcional del equipo</v>
      </c>
      <c r="C20" s="12"/>
      <c r="D20" s="45">
        <v>2</v>
      </c>
      <c r="E20" s="45" t="s">
        <v>50</v>
      </c>
      <c r="F20" s="13"/>
      <c r="G20" s="11">
        <v>0</v>
      </c>
      <c r="H20" s="1">
        <f t="shared" si="6"/>
        <v>0</v>
      </c>
      <c r="I20" s="11"/>
      <c r="J20" s="1">
        <f t="shared" si="0"/>
        <v>0</v>
      </c>
      <c r="K20" s="1">
        <f t="shared" si="1"/>
        <v>0</v>
      </c>
      <c r="L20" s="1">
        <f t="shared" si="2"/>
        <v>0</v>
      </c>
      <c r="M20" s="1">
        <f t="shared" si="3"/>
        <v>0</v>
      </c>
      <c r="N20" s="1">
        <f t="shared" si="4"/>
        <v>0</v>
      </c>
      <c r="O20" s="27">
        <f t="shared" si="5"/>
        <v>0</v>
      </c>
    </row>
    <row r="21" spans="1:15" s="9" customFormat="1" ht="100.5" customHeight="1" x14ac:dyDescent="0.2">
      <c r="A21" s="26">
        <f t="shared" ref="A21:A53" si="7">1+A20</f>
        <v>8</v>
      </c>
      <c r="B21" s="44" t="str">
        <f>'[1]Especificaciones-Tecnica-Abs-No'!B16</f>
        <v>MEDIDOR DE PH/ CON 510 DE MESA Y CELDA DE Placa: 28498 MANTENIMIENTO PREVENTIVO Y CORRECTIVO: Se requiere: 1. Pruebas iniciales y de funcionamiento 2. Verificación y limpieza interna y externa 3. Revisión, ajuste y limpieza de sistema electrónico y eléctrico 4. Revisión de indicador y/o display 5. Verificación y cambio del electrodo 6. Entrega funcional del equipo</v>
      </c>
      <c r="C21" s="12"/>
      <c r="D21" s="45">
        <v>1</v>
      </c>
      <c r="E21" s="45" t="s">
        <v>50</v>
      </c>
      <c r="F21" s="13"/>
      <c r="G21" s="11">
        <v>0</v>
      </c>
      <c r="H21" s="1">
        <f t="shared" si="6"/>
        <v>0</v>
      </c>
      <c r="I21" s="11"/>
      <c r="J21" s="1">
        <f t="shared" si="0"/>
        <v>0</v>
      </c>
      <c r="K21" s="1">
        <f t="shared" si="1"/>
        <v>0</v>
      </c>
      <c r="L21" s="1">
        <f t="shared" si="2"/>
        <v>0</v>
      </c>
      <c r="M21" s="1">
        <f t="shared" si="3"/>
        <v>0</v>
      </c>
      <c r="N21" s="1">
        <f t="shared" si="4"/>
        <v>0</v>
      </c>
      <c r="O21" s="27">
        <f t="shared" si="5"/>
        <v>0</v>
      </c>
    </row>
    <row r="22" spans="1:15" s="9" customFormat="1" ht="100.5" customHeight="1" x14ac:dyDescent="0.2">
      <c r="A22" s="26">
        <f t="shared" si="7"/>
        <v>9</v>
      </c>
      <c r="B22" s="44" t="str">
        <f>'[1]Especificaciones-Tecnica-Abs-No'!B17</f>
        <v>PH METRO PORTATIL HL 100 FIELD, M.SI ANALYTICS S/N 14240717 Placa: 50688 MANTENIMIENTO PREVENTIVO Y CORRECTIVO: Se requiere: 1. Pruebas iniciales y de funcionamiento 2. Verificación y limpieza interna y externa 3. Revisión, ajuste y limpieza de sistema electrónico y eléctrico 4. Revisión de indicador y/o display 5. Verificación y cambio del electrodo 6. Entrega funcional del equipo</v>
      </c>
      <c r="C22" s="12"/>
      <c r="D22" s="45">
        <v>1</v>
      </c>
      <c r="E22" s="45" t="s">
        <v>50</v>
      </c>
      <c r="F22" s="13"/>
      <c r="G22" s="11">
        <v>0</v>
      </c>
      <c r="H22" s="1">
        <f t="shared" si="6"/>
        <v>0</v>
      </c>
      <c r="I22" s="11"/>
      <c r="J22" s="1">
        <f t="shared" si="0"/>
        <v>0</v>
      </c>
      <c r="K22" s="1">
        <f t="shared" si="1"/>
        <v>0</v>
      </c>
      <c r="L22" s="1">
        <f t="shared" si="2"/>
        <v>0</v>
      </c>
      <c r="M22" s="1">
        <f t="shared" si="3"/>
        <v>0</v>
      </c>
      <c r="N22" s="1">
        <f t="shared" si="4"/>
        <v>0</v>
      </c>
      <c r="O22" s="27">
        <f t="shared" si="5"/>
        <v>0</v>
      </c>
    </row>
    <row r="23" spans="1:15" s="9" customFormat="1" ht="100.5" customHeight="1" x14ac:dyDescent="0.2">
      <c r="A23" s="26">
        <f t="shared" si="7"/>
        <v>10</v>
      </c>
      <c r="B23" s="44" t="str">
        <f>'[1]Especificaciones-Tecnica-Abs-No'!B18</f>
        <v>MEDIDOR DE PH MEDIDOR DE PH DIGITAL PORTÁTIL PARA SUELO Placa: 66873 MANTENIMIENTO PREVENTIVO Y CORRECTIVO: Se requiere: 1. Pruebas iniciales y de funcionamiento 2. Verificación y limpieza interna y externa 3. Revisión, ajuste y limpieza de sistema electrónico y eléctrico 4. Revisión de indicador y/o display 5. Verificación y cambio del electrodo 6. Entrega funcional del equipo</v>
      </c>
      <c r="C23" s="12"/>
      <c r="D23" s="45">
        <v>1</v>
      </c>
      <c r="E23" s="45" t="s">
        <v>50</v>
      </c>
      <c r="F23" s="13"/>
      <c r="G23" s="11">
        <v>0</v>
      </c>
      <c r="H23" s="1">
        <f t="shared" si="6"/>
        <v>0</v>
      </c>
      <c r="I23" s="11"/>
      <c r="J23" s="1">
        <f t="shared" si="0"/>
        <v>0</v>
      </c>
      <c r="K23" s="1">
        <f t="shared" si="1"/>
        <v>0</v>
      </c>
      <c r="L23" s="1">
        <f t="shared" si="2"/>
        <v>0</v>
      </c>
      <c r="M23" s="1">
        <f t="shared" si="3"/>
        <v>0</v>
      </c>
      <c r="N23" s="1">
        <f t="shared" si="4"/>
        <v>0</v>
      </c>
      <c r="O23" s="27">
        <f t="shared" si="5"/>
        <v>0</v>
      </c>
    </row>
    <row r="24" spans="1:15" s="9" customFormat="1" ht="100.5" customHeight="1" x14ac:dyDescent="0.2">
      <c r="A24" s="26">
        <f t="shared" si="7"/>
        <v>11</v>
      </c>
      <c r="B24" s="44" t="str">
        <f>'[1]Especificaciones-Tecnica-Abs-No'!B19</f>
        <v>PHMETRO PARA SUELOS IMPERMEABLE Placa: 47659 MANTENIMIENTO PREVENTIVO Y CORRECTIVO: Se requiere: 1. Pruebas iniciales y de funcionamiento 2. Verificación y limpieza interna y externa 3. Revisión, ajuste y limpieza de sistema electrónico y eléctrico 4. Revisión de indicador y/o display 5. Verificación y cambio del electrodo 6. Entrega funcional del equipo</v>
      </c>
      <c r="C24" s="12"/>
      <c r="D24" s="45">
        <v>1</v>
      </c>
      <c r="E24" s="45" t="s">
        <v>50</v>
      </c>
      <c r="F24" s="13"/>
      <c r="G24" s="11">
        <v>0</v>
      </c>
      <c r="H24" s="1">
        <f t="shared" si="6"/>
        <v>0</v>
      </c>
      <c r="I24" s="11"/>
      <c r="J24" s="1">
        <f t="shared" si="0"/>
        <v>0</v>
      </c>
      <c r="K24" s="1">
        <f t="shared" si="1"/>
        <v>0</v>
      </c>
      <c r="L24" s="1">
        <f t="shared" si="2"/>
        <v>0</v>
      </c>
      <c r="M24" s="1">
        <f t="shared" si="3"/>
        <v>0</v>
      </c>
      <c r="N24" s="1">
        <f t="shared" si="4"/>
        <v>0</v>
      </c>
      <c r="O24" s="27">
        <f t="shared" si="5"/>
        <v>0</v>
      </c>
    </row>
    <row r="25" spans="1:15" s="9" customFormat="1" ht="128.25" customHeight="1" x14ac:dyDescent="0.2">
      <c r="A25" s="26">
        <f t="shared" si="7"/>
        <v>12</v>
      </c>
      <c r="B25" s="44" t="str">
        <f>'[1]Especificaciones-Tecnica-Abs-No'!B20</f>
        <v>PH METRO TESTO 230 FOOD KIT SERIAL 0373 Placa: 31388 MANTENIMIENTO PREVENTIVO Y CORRECTIVO: Se requiere: 1. Pruebas iniciales y de funcionamiento 2. Verificación y limpieza interna y externa 3. Revisión, ajuste y limpieza de sistema electrónico y eléctrico 4. Revisión de indicador y/o display 5. Verificación y cambio del electrodo 6. Entrega funcional del equipo</v>
      </c>
      <c r="C25" s="12"/>
      <c r="D25" s="45">
        <v>1</v>
      </c>
      <c r="E25" s="45" t="s">
        <v>50</v>
      </c>
      <c r="F25" s="13"/>
      <c r="G25" s="11">
        <v>0</v>
      </c>
      <c r="H25" s="1">
        <f t="shared" si="6"/>
        <v>0</v>
      </c>
      <c r="I25" s="11"/>
      <c r="J25" s="1">
        <f t="shared" si="0"/>
        <v>0</v>
      </c>
      <c r="K25" s="1">
        <f t="shared" si="1"/>
        <v>0</v>
      </c>
      <c r="L25" s="1">
        <f t="shared" si="2"/>
        <v>0</v>
      </c>
      <c r="M25" s="1">
        <f t="shared" si="3"/>
        <v>0</v>
      </c>
      <c r="N25" s="1">
        <f t="shared" si="4"/>
        <v>0</v>
      </c>
      <c r="O25" s="27">
        <f t="shared" si="5"/>
        <v>0</v>
      </c>
    </row>
    <row r="26" spans="1:15" s="9" customFormat="1" ht="127.5" customHeight="1" x14ac:dyDescent="0.2">
      <c r="A26" s="26">
        <f t="shared" si="7"/>
        <v>13</v>
      </c>
      <c r="B26" s="44" t="str">
        <f>'[1]Especificaciones-Tecnica-Abs-No'!B21</f>
        <v>PHMETRO DIGITAL ANALITYCA Placa: 56628, 56630 MANTENIMIENTO PREVENTIVO Y CORRECTIVO: Se requiere: 1. Pruebas iniciales y de funcionamiento 2. Verificación y limpieza interna y externa 3. Revisión, ajuste y limpieza de sistema electrónico y eléctrico 4. Revisión de indicador y/o display 5. Verificación y cambio del electrodo 6. Entrega funcional del equipo</v>
      </c>
      <c r="C26" s="12"/>
      <c r="D26" s="45">
        <v>2</v>
      </c>
      <c r="E26" s="45" t="s">
        <v>50</v>
      </c>
      <c r="F26" s="13"/>
      <c r="G26" s="11">
        <v>0</v>
      </c>
      <c r="H26" s="1">
        <f t="shared" si="6"/>
        <v>0</v>
      </c>
      <c r="I26" s="11"/>
      <c r="J26" s="1">
        <f t="shared" si="0"/>
        <v>0</v>
      </c>
      <c r="K26" s="1">
        <f t="shared" si="1"/>
        <v>0</v>
      </c>
      <c r="L26" s="1">
        <f t="shared" si="2"/>
        <v>0</v>
      </c>
      <c r="M26" s="1">
        <f t="shared" si="3"/>
        <v>0</v>
      </c>
      <c r="N26" s="1">
        <f t="shared" si="4"/>
        <v>0</v>
      </c>
      <c r="O26" s="27">
        <f t="shared" si="5"/>
        <v>0</v>
      </c>
    </row>
    <row r="27" spans="1:15" s="9" customFormat="1" ht="105.75" customHeight="1" x14ac:dyDescent="0.2">
      <c r="A27" s="26">
        <f t="shared" si="7"/>
        <v>14</v>
      </c>
      <c r="B27" s="44" t="str">
        <f>'[1]Especificaciones-Tecnica-Abs-No'!B22</f>
        <v>MULTIPARAMETRO Placa: 56634 MANTENIMIENTO PREVENTIVO Y CORRECTIVO: Se requiere: 1. Pruebas iniciales y de funcionamiento 2. Verificación y limpieza interna y externa 3. Revisión, ajuste y limpieza de sistema electrónico y eléctrico 4. Revisión de indicador y/o display 5. Verificación y cambio del electrodo 6. Entrega funcional del equipo</v>
      </c>
      <c r="C27" s="12"/>
      <c r="D27" s="45">
        <v>1</v>
      </c>
      <c r="E27" s="45" t="s">
        <v>50</v>
      </c>
      <c r="F27" s="13"/>
      <c r="G27" s="11">
        <v>0</v>
      </c>
      <c r="H27" s="1">
        <f t="shared" si="6"/>
        <v>0</v>
      </c>
      <c r="I27" s="11"/>
      <c r="J27" s="1">
        <f t="shared" si="0"/>
        <v>0</v>
      </c>
      <c r="K27" s="1">
        <f t="shared" si="1"/>
        <v>0</v>
      </c>
      <c r="L27" s="1">
        <f t="shared" si="2"/>
        <v>0</v>
      </c>
      <c r="M27" s="1">
        <f t="shared" si="3"/>
        <v>0</v>
      </c>
      <c r="N27" s="1">
        <f t="shared" si="4"/>
        <v>0</v>
      </c>
      <c r="O27" s="27">
        <f t="shared" si="5"/>
        <v>0</v>
      </c>
    </row>
    <row r="28" spans="1:15" s="9" customFormat="1" ht="105.75" customHeight="1" x14ac:dyDescent="0.2">
      <c r="A28" s="26">
        <f t="shared" si="7"/>
        <v>15</v>
      </c>
      <c r="B28" s="44" t="str">
        <f>'[1]Especificaciones-Tecnica-Abs-No'!B23</f>
        <v>REFRACTOMETRO DIGITAL Placa: 56635, 56636, 56637 MANTENIMIENTO PREVENTIVO Y CORRECTIVO: Se requiere: 1. Revisión funcional. 2. Desensamble del equipo. 3. Revisión, ajuste y limpieza de sistema electrónico y eléctrico. 4. Verificación de datos programables. 5. Verificación de toma de datos. 6. Entrega funcional del equipo  </v>
      </c>
      <c r="C28" s="12"/>
      <c r="D28" s="45">
        <v>3</v>
      </c>
      <c r="E28" s="45" t="s">
        <v>50</v>
      </c>
      <c r="F28" s="13"/>
      <c r="G28" s="11">
        <v>0</v>
      </c>
      <c r="H28" s="1">
        <f t="shared" si="6"/>
        <v>0</v>
      </c>
      <c r="I28" s="11"/>
      <c r="J28" s="1">
        <f t="shared" si="0"/>
        <v>0</v>
      </c>
      <c r="K28" s="1">
        <f t="shared" si="1"/>
        <v>0</v>
      </c>
      <c r="L28" s="1">
        <f t="shared" si="2"/>
        <v>0</v>
      </c>
      <c r="M28" s="1">
        <f t="shared" si="3"/>
        <v>0</v>
      </c>
      <c r="N28" s="1">
        <f t="shared" si="4"/>
        <v>0</v>
      </c>
      <c r="O28" s="27">
        <f t="shared" si="5"/>
        <v>0</v>
      </c>
    </row>
    <row r="29" spans="1:15" s="9" customFormat="1" ht="105.75" customHeight="1" x14ac:dyDescent="0.2">
      <c r="A29" s="26">
        <f t="shared" si="7"/>
        <v>16</v>
      </c>
      <c r="B29" s="44" t="str">
        <f>'[1]Especificaciones-Tecnica-Abs-No'!B24</f>
        <v>MEDIDOR MULTIPARAMETRICO Placa: 68177 MANTENIMIENTO PREVENTIVO Y CORRECTIVO: Se requiere: 1. Revisión funcional. 2. Desensamble del equipo. 3. Revisión, ajuste y limpieza de sistema electrónico y eléctrico. 4. Verificación de datos programables. 5. Verificación de toma de datos. 6. Entrega funcional del equipo  </v>
      </c>
      <c r="C29" s="12"/>
      <c r="D29" s="45">
        <v>1</v>
      </c>
      <c r="E29" s="45" t="s">
        <v>50</v>
      </c>
      <c r="F29" s="13"/>
      <c r="G29" s="11">
        <v>0</v>
      </c>
      <c r="H29" s="1">
        <f t="shared" si="6"/>
        <v>0</v>
      </c>
      <c r="I29" s="11"/>
      <c r="J29" s="1">
        <f t="shared" si="0"/>
        <v>0</v>
      </c>
      <c r="K29" s="1">
        <f t="shared" si="1"/>
        <v>0</v>
      </c>
      <c r="L29" s="1">
        <f t="shared" si="2"/>
        <v>0</v>
      </c>
      <c r="M29" s="1">
        <f t="shared" si="3"/>
        <v>0</v>
      </c>
      <c r="N29" s="1">
        <f t="shared" si="4"/>
        <v>0</v>
      </c>
      <c r="O29" s="27">
        <f t="shared" si="5"/>
        <v>0</v>
      </c>
    </row>
    <row r="30" spans="1:15" s="9" customFormat="1" ht="105.75" customHeight="1" x14ac:dyDescent="0.2">
      <c r="A30" s="26">
        <f t="shared" si="7"/>
        <v>17</v>
      </c>
      <c r="B30" s="44" t="str">
        <f>'[1]Especificaciones-Tecnica-Abs-No'!B25</f>
        <v>CONDUCTIMETRO 200 A PRUEBA DE AGUA Placa: 68179 MANTENIMIENTO PREVENTIVO Y CORRECTIVO: Se requiere: 1. Revisión funcional. 2. Desensamble del equipo. 3. Revisión, ajuste y limpieza de sistema electrónico y eléctrico. 4. Verificación de datos programables. 5. Verificación de toma de datos. 6.Entrega funcional del equipo  </v>
      </c>
      <c r="C30" s="12"/>
      <c r="D30" s="45">
        <v>1</v>
      </c>
      <c r="E30" s="45" t="s">
        <v>50</v>
      </c>
      <c r="F30" s="13"/>
      <c r="G30" s="11">
        <v>0</v>
      </c>
      <c r="H30" s="1">
        <f t="shared" si="6"/>
        <v>0</v>
      </c>
      <c r="I30" s="11"/>
      <c r="J30" s="1">
        <f t="shared" si="0"/>
        <v>0</v>
      </c>
      <c r="K30" s="1">
        <f t="shared" si="1"/>
        <v>0</v>
      </c>
      <c r="L30" s="1">
        <f t="shared" si="2"/>
        <v>0</v>
      </c>
      <c r="M30" s="1">
        <f t="shared" si="3"/>
        <v>0</v>
      </c>
      <c r="N30" s="1">
        <f t="shared" si="4"/>
        <v>0</v>
      </c>
      <c r="O30" s="27">
        <f t="shared" si="5"/>
        <v>0</v>
      </c>
    </row>
    <row r="31" spans="1:15" s="9" customFormat="1" ht="105.75" customHeight="1" x14ac:dyDescent="0.2">
      <c r="A31" s="26">
        <f t="shared" si="7"/>
        <v>18</v>
      </c>
      <c r="B31" s="44" t="str">
        <f>'[1]Especificaciones-Tecnica-Abs-No'!B26</f>
        <v>ESPECTROFOTOMETRO SPECTRONIC 20 Placa: 16714 MANTENIMIENTO PREVENTIVO Y CORRECTIVO: Se requiere: 1. Revisión funcional. 2. Desensamble del equipo. 3. Revisión, ajuste y limpieza de sistema electrónico y eléctrico. 4. Verificación de datos programables. 5. Verificación de toma de datos. 6. Entrega funcional del equipo</v>
      </c>
      <c r="C31" s="12"/>
      <c r="D31" s="45">
        <v>1</v>
      </c>
      <c r="E31" s="45" t="s">
        <v>50</v>
      </c>
      <c r="F31" s="13"/>
      <c r="G31" s="11">
        <v>0</v>
      </c>
      <c r="H31" s="1">
        <f t="shared" si="6"/>
        <v>0</v>
      </c>
      <c r="I31" s="11"/>
      <c r="J31" s="1">
        <f t="shared" si="0"/>
        <v>0</v>
      </c>
      <c r="K31" s="1">
        <f t="shared" si="1"/>
        <v>0</v>
      </c>
      <c r="L31" s="1">
        <f t="shared" si="2"/>
        <v>0</v>
      </c>
      <c r="M31" s="1">
        <f t="shared" si="3"/>
        <v>0</v>
      </c>
      <c r="N31" s="1">
        <f t="shared" si="4"/>
        <v>0</v>
      </c>
      <c r="O31" s="27">
        <f t="shared" si="5"/>
        <v>0</v>
      </c>
    </row>
    <row r="32" spans="1:15" s="9" customFormat="1" ht="105.75" customHeight="1" x14ac:dyDescent="0.2">
      <c r="A32" s="26">
        <f t="shared" si="7"/>
        <v>19</v>
      </c>
      <c r="B32" s="44" t="str">
        <f>'[1]Especificaciones-Tecnica-Abs-No'!B27</f>
        <v>PHMETRO HANNA HL 99121 Placa: 42746 MANTENIMIENTO PREVENTIVO Y CORRECTIVO: Se requiere: 1. Pruebas iniciales y de funcionamiento 2. Verificación y limpieza interna y externa 3. Revisión, ajuste y limpieza de sistema electrónico y eléctrico 4. Revisión de indicador y/o display 5. Verificación y cambio del electrodo 6. Entrega funcional del equipo</v>
      </c>
      <c r="C32" s="12"/>
      <c r="D32" s="45">
        <v>1</v>
      </c>
      <c r="E32" s="45" t="s">
        <v>50</v>
      </c>
      <c r="F32" s="13"/>
      <c r="G32" s="11">
        <v>0</v>
      </c>
      <c r="H32" s="1">
        <f t="shared" si="6"/>
        <v>0</v>
      </c>
      <c r="I32" s="11"/>
      <c r="J32" s="1">
        <f t="shared" si="0"/>
        <v>0</v>
      </c>
      <c r="K32" s="1">
        <f t="shared" si="1"/>
        <v>0</v>
      </c>
      <c r="L32" s="1">
        <f t="shared" si="2"/>
        <v>0</v>
      </c>
      <c r="M32" s="1">
        <f t="shared" si="3"/>
        <v>0</v>
      </c>
      <c r="N32" s="1">
        <f t="shared" si="4"/>
        <v>0</v>
      </c>
      <c r="O32" s="27">
        <f t="shared" si="5"/>
        <v>0</v>
      </c>
    </row>
    <row r="33" spans="1:15" s="9" customFormat="1" ht="105.75" customHeight="1" x14ac:dyDescent="0.2">
      <c r="A33" s="26">
        <f t="shared" si="7"/>
        <v>20</v>
      </c>
      <c r="B33" s="44" t="str">
        <f>'[1]Especificaciones-Tecnica-Abs-No'!B28</f>
        <v>ESPECTROFOTOMETRO THERMO Placa: 45009 MANTENIMIENTO PREVENTIVO Y CORRECTIVO: Se requiere: 1. Revisión funcional. 2. Desensamble del equipo. 3. Revisión, ajuste y limpieza de sistema electrónico y eléctrico. 4. Verificación de datos programables. 5. Verificación de toma de datos.</v>
      </c>
      <c r="C33" s="12"/>
      <c r="D33" s="45">
        <v>1</v>
      </c>
      <c r="E33" s="45" t="s">
        <v>50</v>
      </c>
      <c r="F33" s="13"/>
      <c r="G33" s="11">
        <v>0</v>
      </c>
      <c r="H33" s="1">
        <f t="shared" si="6"/>
        <v>0</v>
      </c>
      <c r="I33" s="11"/>
      <c r="J33" s="1">
        <f t="shared" si="0"/>
        <v>0</v>
      </c>
      <c r="K33" s="1">
        <f t="shared" si="1"/>
        <v>0</v>
      </c>
      <c r="L33" s="1">
        <f t="shared" si="2"/>
        <v>0</v>
      </c>
      <c r="M33" s="1">
        <f t="shared" si="3"/>
        <v>0</v>
      </c>
      <c r="N33" s="1">
        <f t="shared" si="4"/>
        <v>0</v>
      </c>
      <c r="O33" s="27">
        <f t="shared" si="5"/>
        <v>0</v>
      </c>
    </row>
    <row r="34" spans="1:15" s="9" customFormat="1" ht="105.75" customHeight="1" x14ac:dyDescent="0.2">
      <c r="A34" s="26">
        <f t="shared" si="7"/>
        <v>21</v>
      </c>
      <c r="B34" s="44" t="str">
        <f>'[1]Especificaciones-Tecnica-Abs-No'!B29</f>
        <v>REFRACTOMETRO DIGITAL Placa: 55350, 55351 MANTENIMIENTO PREVENTIVO Y CORRECTIVO: Se requiere: 1. Revisión funcional. 2. Desensamble del equipo. 3. Revisión, ajuste y limpieza de sistema electrónico y eléctrico. 4. Verificación de datos programables. 5. Verificación de toma de datos. 6. Entrega funcional del equipo</v>
      </c>
      <c r="C34" s="12"/>
      <c r="D34" s="45">
        <v>2</v>
      </c>
      <c r="E34" s="45" t="s">
        <v>50</v>
      </c>
      <c r="F34" s="13"/>
      <c r="G34" s="11">
        <v>0</v>
      </c>
      <c r="H34" s="1">
        <f t="shared" si="6"/>
        <v>0</v>
      </c>
      <c r="I34" s="11"/>
      <c r="J34" s="1">
        <f t="shared" si="0"/>
        <v>0</v>
      </c>
      <c r="K34" s="1">
        <f t="shared" si="1"/>
        <v>0</v>
      </c>
      <c r="L34" s="1">
        <f t="shared" si="2"/>
        <v>0</v>
      </c>
      <c r="M34" s="1">
        <f t="shared" si="3"/>
        <v>0</v>
      </c>
      <c r="N34" s="1">
        <f t="shared" si="4"/>
        <v>0</v>
      </c>
      <c r="O34" s="27">
        <f t="shared" si="5"/>
        <v>0</v>
      </c>
    </row>
    <row r="35" spans="1:15" s="9" customFormat="1" ht="105.75" customHeight="1" x14ac:dyDescent="0.2">
      <c r="A35" s="26">
        <f t="shared" si="7"/>
        <v>22</v>
      </c>
      <c r="B35" s="44" t="str">
        <f>'[1]Especificaciones-Tecnica-Abs-No'!B30</f>
        <v>PAQUETE AGITADOR CON VTF Placa: 56560, 56564 MANTENIMIENTO PREVENTIVO Y CORRECTIVO: Se requiere: 1. Revisión funcional. 2. Desensamble del equipo. 3. Revisión, ajuste y limpieza de sistema electrónico y eléctrico. 4. Verificación de datos programables. 5. Verificación de toma de datos. 6. Entrega funcional del equipo</v>
      </c>
      <c r="C35" s="12"/>
      <c r="D35" s="45">
        <v>2</v>
      </c>
      <c r="E35" s="45" t="s">
        <v>50</v>
      </c>
      <c r="F35" s="13"/>
      <c r="G35" s="11">
        <v>0</v>
      </c>
      <c r="H35" s="1">
        <f t="shared" si="6"/>
        <v>0</v>
      </c>
      <c r="I35" s="11"/>
      <c r="J35" s="1">
        <f t="shared" si="0"/>
        <v>0</v>
      </c>
      <c r="K35" s="1">
        <f t="shared" si="1"/>
        <v>0</v>
      </c>
      <c r="L35" s="1">
        <f t="shared" si="2"/>
        <v>0</v>
      </c>
      <c r="M35" s="1">
        <f t="shared" si="3"/>
        <v>0</v>
      </c>
      <c r="N35" s="1">
        <f t="shared" si="4"/>
        <v>0</v>
      </c>
      <c r="O35" s="27">
        <f t="shared" si="5"/>
        <v>0</v>
      </c>
    </row>
    <row r="36" spans="1:15" s="9" customFormat="1" ht="105.75" customHeight="1" x14ac:dyDescent="0.2">
      <c r="A36" s="26">
        <f t="shared" si="7"/>
        <v>23</v>
      </c>
      <c r="B36" s="44" t="str">
        <f>'[1]Especificaciones-Tecnica-Abs-No'!B31</f>
        <v>PENETROMETRO PARA FRUTAS Y HORTALIZAS Placa: 56626, 56627 MANTENIMIENTO PREVENTIVO Y CORRECTIVO: Se requiere: 1. Revisión funcional. 2. Desensamble del equipo. 3. Revisión, ajuste y limpieza de sistema electrónico y eléctrico. 4. Verificación de datos programables. 5. Verificación de toma de datos. 6. Entrega funcional del equipo</v>
      </c>
      <c r="C36" s="12"/>
      <c r="D36" s="45">
        <v>2</v>
      </c>
      <c r="E36" s="45" t="s">
        <v>50</v>
      </c>
      <c r="F36" s="13"/>
      <c r="G36" s="11">
        <v>0</v>
      </c>
      <c r="H36" s="1">
        <f t="shared" si="6"/>
        <v>0</v>
      </c>
      <c r="I36" s="11"/>
      <c r="J36" s="1">
        <f t="shared" si="0"/>
        <v>0</v>
      </c>
      <c r="K36" s="1">
        <f t="shared" si="1"/>
        <v>0</v>
      </c>
      <c r="L36" s="1">
        <f t="shared" si="2"/>
        <v>0</v>
      </c>
      <c r="M36" s="1">
        <f t="shared" si="3"/>
        <v>0</v>
      </c>
      <c r="N36" s="1">
        <f t="shared" si="4"/>
        <v>0</v>
      </c>
      <c r="O36" s="27">
        <f t="shared" si="5"/>
        <v>0</v>
      </c>
    </row>
    <row r="37" spans="1:15" s="9" customFormat="1" ht="105.75" customHeight="1" x14ac:dyDescent="0.2">
      <c r="A37" s="26">
        <f t="shared" si="7"/>
        <v>24</v>
      </c>
      <c r="B37" s="44" t="str">
        <f>'[1]Especificaciones-Tecnica-Abs-No'!B32</f>
        <v>PIPETA AUTOMATICA V-1000 Placa: 18690 MANTENIMIENTO PREVENTIVO Y CORRECTIVO: Se requiere 1. Verificación del funcionamiento del equipo 2. Revisión, ajuste y limpieza del sistema electrónico y eléctrico 3. Verificación y limpieza interna y externa 4. Entrega funcional del equipo</v>
      </c>
      <c r="C37" s="12"/>
      <c r="D37" s="45">
        <v>1</v>
      </c>
      <c r="E37" s="45" t="s">
        <v>50</v>
      </c>
      <c r="F37" s="13"/>
      <c r="G37" s="11">
        <v>0</v>
      </c>
      <c r="H37" s="1">
        <f t="shared" si="6"/>
        <v>0</v>
      </c>
      <c r="I37" s="11"/>
      <c r="J37" s="1">
        <f t="shared" si="0"/>
        <v>0</v>
      </c>
      <c r="K37" s="1">
        <f t="shared" si="1"/>
        <v>0</v>
      </c>
      <c r="L37" s="1">
        <f t="shared" si="2"/>
        <v>0</v>
      </c>
      <c r="M37" s="1">
        <f t="shared" si="3"/>
        <v>0</v>
      </c>
      <c r="N37" s="1">
        <f t="shared" si="4"/>
        <v>0</v>
      </c>
      <c r="O37" s="27">
        <f t="shared" si="5"/>
        <v>0</v>
      </c>
    </row>
    <row r="38" spans="1:15" s="9" customFormat="1" ht="105.75" customHeight="1" x14ac:dyDescent="0.2">
      <c r="A38" s="26">
        <f t="shared" si="7"/>
        <v>25</v>
      </c>
      <c r="B38" s="44" t="str">
        <f>'[1]Especificaciones-Tecnica-Abs-No'!B33</f>
        <v>CONDUCTIVIMETRO DIGITAL PORTATIL Placa: 9068 MANTENIMIENTO PREVENTIVO Y CORRECTIVO: Se requiere: 1. Revisión funcional. 2. Desensamble del equipo. 3. Revisión, ajuste y limpieza de sistema electrónico y eléctrico. 4. Verificación de datos programables. 5. Verificación de toma de datos. 6. Entrega funcional del equipo</v>
      </c>
      <c r="C38" s="12"/>
      <c r="D38" s="45">
        <v>1</v>
      </c>
      <c r="E38" s="45" t="s">
        <v>50</v>
      </c>
      <c r="F38" s="13"/>
      <c r="G38" s="11">
        <v>0</v>
      </c>
      <c r="H38" s="1">
        <f t="shared" si="6"/>
        <v>0</v>
      </c>
      <c r="I38" s="11"/>
      <c r="J38" s="1">
        <f t="shared" si="0"/>
        <v>0</v>
      </c>
      <c r="K38" s="1">
        <f t="shared" si="1"/>
        <v>0</v>
      </c>
      <c r="L38" s="1">
        <f t="shared" si="2"/>
        <v>0</v>
      </c>
      <c r="M38" s="1">
        <f t="shared" si="3"/>
        <v>0</v>
      </c>
      <c r="N38" s="1">
        <f t="shared" si="4"/>
        <v>0</v>
      </c>
      <c r="O38" s="27">
        <f t="shared" si="5"/>
        <v>0</v>
      </c>
    </row>
    <row r="39" spans="1:15" s="9" customFormat="1" ht="105.75" customHeight="1" x14ac:dyDescent="0.2">
      <c r="A39" s="26">
        <f t="shared" si="7"/>
        <v>26</v>
      </c>
      <c r="B39" s="44" t="str">
        <f>'[1]Especificaciones-Tecnica-Abs-No'!B34</f>
        <v>FOTOMETRO ESPERMACUE MARCA MINITUBE, CALIBRABLE PARA SEMEN EQUINO, PORCINO, CANINO, BOVINO Y OVINO. Placa: 47382 MANTENIMIENTO PREVENTIVO Y CORRECTIVO: Se requiere (REVISION FUNCIONAL/ DESENSAMBLE DEL EQUIPO/ REVISION, AJUSTE Y LIMPIEZA DE SISTEMA ELECTRICO Y ELECTRONICO/ REVISION, AJUSTE, LIMPIEZA Y LUBRICACION DE SISTEMA MECANICO/ LIMPIEZA GENERAL/ ENSAMBLE DEL EQUIPO/ PRUEBA FUNCIONAL FINAL).</v>
      </c>
      <c r="C39" s="12"/>
      <c r="D39" s="45">
        <v>1</v>
      </c>
      <c r="E39" s="45" t="s">
        <v>50</v>
      </c>
      <c r="F39" s="13"/>
      <c r="G39" s="11">
        <v>0</v>
      </c>
      <c r="H39" s="1">
        <f t="shared" si="6"/>
        <v>0</v>
      </c>
      <c r="I39" s="11"/>
      <c r="J39" s="1">
        <f t="shared" si="0"/>
        <v>0</v>
      </c>
      <c r="K39" s="1">
        <f t="shared" si="1"/>
        <v>0</v>
      </c>
      <c r="L39" s="1">
        <f t="shared" si="2"/>
        <v>0</v>
      </c>
      <c r="M39" s="1">
        <f t="shared" si="3"/>
        <v>0</v>
      </c>
      <c r="N39" s="1">
        <f t="shared" si="4"/>
        <v>0</v>
      </c>
      <c r="O39" s="27">
        <f t="shared" si="5"/>
        <v>0</v>
      </c>
    </row>
    <row r="40" spans="1:15" s="9" customFormat="1" ht="105.75" customHeight="1" x14ac:dyDescent="0.2">
      <c r="A40" s="26">
        <f t="shared" si="7"/>
        <v>27</v>
      </c>
      <c r="B40" s="44" t="str">
        <f>'[1]Especificaciones-Tecnica-Abs-No'!B35</f>
        <v>FOTOMETRO ESPERMACUE MARCA MINITUBE REFERENCIA 12300/0008 Placa: 46069 MANTENIMIENTO PREVENTIVO Y CORRECTIVO: Se requiere (REVISION FUNCIONAL/ DESENSAMBLE DEL EQUIPO/ REVISION, AJUSTE Y LIMPIEZA DE SISTEMA ELECTRICO Y ELECTRONICO/ REVISION, AJUSTE, LIMPIEZA Y LUBRICACION DE SISTEMA MECANICO/ LIMPIEZA GENERAL/ ENSAMBLE DEL EQUIPO/ PRUEBA FUNCIONAL FINAL).</v>
      </c>
      <c r="C40" s="12"/>
      <c r="D40" s="45">
        <v>1</v>
      </c>
      <c r="E40" s="45" t="s">
        <v>50</v>
      </c>
      <c r="F40" s="13"/>
      <c r="G40" s="11">
        <v>0</v>
      </c>
      <c r="H40" s="1">
        <f t="shared" si="6"/>
        <v>0</v>
      </c>
      <c r="I40" s="11"/>
      <c r="J40" s="1">
        <f t="shared" si="0"/>
        <v>0</v>
      </c>
      <c r="K40" s="1">
        <f t="shared" si="1"/>
        <v>0</v>
      </c>
      <c r="L40" s="1">
        <f t="shared" si="2"/>
        <v>0</v>
      </c>
      <c r="M40" s="1">
        <f t="shared" si="3"/>
        <v>0</v>
      </c>
      <c r="N40" s="1">
        <f t="shared" si="4"/>
        <v>0</v>
      </c>
      <c r="O40" s="27">
        <f t="shared" si="5"/>
        <v>0</v>
      </c>
    </row>
    <row r="41" spans="1:15" s="9" customFormat="1" ht="105.75" customHeight="1" x14ac:dyDescent="0.2">
      <c r="A41" s="26">
        <f t="shared" si="7"/>
        <v>28</v>
      </c>
      <c r="B41" s="44" t="str">
        <f>'[1]Especificaciones-Tecnica-Abs-No'!B36</f>
        <v>ELECTROEYACULADOR PARA BOVINO ELECTRO JAC 5 S/N 131 Placa: 60400 MANTENIMIENTO PREVENTIVO Y CORRECTIVO: Se requiere 1. Verificación del funcionamiento del equipo 2. Revisión, ajuste y limpieza del sistema electrónico y eléctrico 3. Verificación y limpieza interna y externa 4. Entrega funcional del equipo</v>
      </c>
      <c r="C41" s="12"/>
      <c r="D41" s="45">
        <v>1</v>
      </c>
      <c r="E41" s="45" t="s">
        <v>50</v>
      </c>
      <c r="F41" s="13"/>
      <c r="G41" s="11">
        <v>0</v>
      </c>
      <c r="H41" s="1">
        <f t="shared" si="6"/>
        <v>0</v>
      </c>
      <c r="I41" s="11"/>
      <c r="J41" s="1">
        <f t="shared" si="0"/>
        <v>0</v>
      </c>
      <c r="K41" s="1">
        <f t="shared" si="1"/>
        <v>0</v>
      </c>
      <c r="L41" s="1">
        <f t="shared" si="2"/>
        <v>0</v>
      </c>
      <c r="M41" s="1">
        <f t="shared" si="3"/>
        <v>0</v>
      </c>
      <c r="N41" s="1">
        <f t="shared" si="4"/>
        <v>0</v>
      </c>
      <c r="O41" s="27">
        <f t="shared" si="5"/>
        <v>0</v>
      </c>
    </row>
    <row r="42" spans="1:15" s="9" customFormat="1" ht="105.75" customHeight="1" x14ac:dyDescent="0.2">
      <c r="A42" s="26">
        <f t="shared" si="7"/>
        <v>29</v>
      </c>
      <c r="B42" s="44" t="str">
        <f>'[1]Especificaciones-Tecnica-Abs-No'!B37</f>
        <v>PH METRO DE BOLSILLO HANNA Placa: 61101, 61102 MANTENIMIENTO PREVENTIVO Y CORRECTIVO: Se requiere: 1. Pruebas iniciales y de funcionamiento 2. Verificación y limpieza interna y externa 3. Revisión, ajuste y limpieza de sistema electrónico y eléctrico 4. Revisión de indicador y/o display 5. Verificación y cambio del electrodo 6. Entrega funcional del equipo</v>
      </c>
      <c r="C42" s="12"/>
      <c r="D42" s="45">
        <v>2</v>
      </c>
      <c r="E42" s="45" t="s">
        <v>50</v>
      </c>
      <c r="F42" s="13"/>
      <c r="G42" s="11">
        <v>0</v>
      </c>
      <c r="H42" s="1">
        <f t="shared" si="6"/>
        <v>0</v>
      </c>
      <c r="I42" s="11"/>
      <c r="J42" s="1">
        <f t="shared" si="0"/>
        <v>0</v>
      </c>
      <c r="K42" s="1">
        <f t="shared" si="1"/>
        <v>0</v>
      </c>
      <c r="L42" s="1">
        <f t="shared" si="2"/>
        <v>0</v>
      </c>
      <c r="M42" s="1">
        <f t="shared" si="3"/>
        <v>0</v>
      </c>
      <c r="N42" s="1">
        <f t="shared" si="4"/>
        <v>0</v>
      </c>
      <c r="O42" s="27">
        <f t="shared" si="5"/>
        <v>0</v>
      </c>
    </row>
    <row r="43" spans="1:15" s="9" customFormat="1" ht="150.75" customHeight="1" x14ac:dyDescent="0.2">
      <c r="A43" s="26">
        <f t="shared" si="7"/>
        <v>30</v>
      </c>
      <c r="B43" s="44" t="str">
        <f>'[1]Especificaciones-Tecnica-Abs-No'!B38</f>
        <v>PHMETROPH/MV, CONCENTRACIÓN DE IONES ORPREDOX, CONDUCTIVIDAD, OXÍGENO DISUELTO, PANTALLA LCD DE GRAN TAMAÑO, PARÁMETROS PH:0 HASTA 14,00 PH.ORP:+/-1999. CONDUCTIVIDAD: 200US/MS/20MS/200MS. TDS OXÍGENO DISUELTO. MARCA LOVIBOND Placa: 56631, 56632 MANTENIMIENTO PREVENTIVO Y CORRECTIVO: Se requiere: 1. Pruebas iniciales y de funcionamiento 2. Verificación y limpieza interna y externa 3. Revisión, ajuste y limpieza de sistema electrónico y eléctrico 4. Revisión de indicador y/o display 5. Verificación y cambio del electrodo 6. Entrega funcional del equipo</v>
      </c>
      <c r="C43" s="12"/>
      <c r="D43" s="45">
        <v>2</v>
      </c>
      <c r="E43" s="45" t="s">
        <v>50</v>
      </c>
      <c r="F43" s="13"/>
      <c r="G43" s="11">
        <v>0</v>
      </c>
      <c r="H43" s="1">
        <f t="shared" si="6"/>
        <v>0</v>
      </c>
      <c r="I43" s="11"/>
      <c r="J43" s="1">
        <f t="shared" si="0"/>
        <v>0</v>
      </c>
      <c r="K43" s="1">
        <f t="shared" si="1"/>
        <v>0</v>
      </c>
      <c r="L43" s="1">
        <f t="shared" si="2"/>
        <v>0</v>
      </c>
      <c r="M43" s="1">
        <f t="shared" si="3"/>
        <v>0</v>
      </c>
      <c r="N43" s="1">
        <f t="shared" si="4"/>
        <v>0</v>
      </c>
      <c r="O43" s="27">
        <f t="shared" si="5"/>
        <v>0</v>
      </c>
    </row>
    <row r="44" spans="1:15" s="9" customFormat="1" ht="105.75" customHeight="1" x14ac:dyDescent="0.2">
      <c r="A44" s="26">
        <f t="shared" si="7"/>
        <v>31</v>
      </c>
      <c r="B44" s="44" t="str">
        <f>'[1]Especificaciones-Tecnica-Abs-No'!B39</f>
        <v>FOTOMETRO HUMALYZER 2000 MARCA HUMAN Placa: 16495 MANTENIMIENTO PREVENTIVO Y CORRECTIVO: Se requiere: 1. Revisión funcional. 2. Desensamble del equipo. 3. Revisión, ajuste y limpieza de sistema electrónico y eléctrico. 4. Verificación de datos programables. 5. Verificación y cambio de empaques y mangueras 6. Verificación de toma de datos. 7. Entrega funcional del equipo</v>
      </c>
      <c r="C44" s="12"/>
      <c r="D44" s="45">
        <v>1</v>
      </c>
      <c r="E44" s="45" t="s">
        <v>50</v>
      </c>
      <c r="F44" s="13"/>
      <c r="G44" s="11">
        <v>0</v>
      </c>
      <c r="H44" s="1">
        <f t="shared" si="6"/>
        <v>0</v>
      </c>
      <c r="I44" s="11"/>
      <c r="J44" s="1">
        <f t="shared" si="0"/>
        <v>0</v>
      </c>
      <c r="K44" s="1">
        <f t="shared" si="1"/>
        <v>0</v>
      </c>
      <c r="L44" s="1">
        <f t="shared" si="2"/>
        <v>0</v>
      </c>
      <c r="M44" s="1">
        <f t="shared" si="3"/>
        <v>0</v>
      </c>
      <c r="N44" s="1">
        <f t="shared" si="4"/>
        <v>0</v>
      </c>
      <c r="O44" s="27">
        <f t="shared" si="5"/>
        <v>0</v>
      </c>
    </row>
    <row r="45" spans="1:15" s="9" customFormat="1" ht="105.75" customHeight="1" x14ac:dyDescent="0.2">
      <c r="A45" s="26">
        <f t="shared" si="7"/>
        <v>32</v>
      </c>
      <c r="B45" s="44" t="str">
        <f>'[1]Especificaciones-Tecnica-Abs-No'!B40</f>
        <v>REFRACTOMETRO PORTATIL DE 0 A 95% Placa: 61096 MANTENIMIENTO PREVENTIVO Y CORRECTIVO: Se requiere 1. Verificación del funcionamiento del equipo 2. Revisión, ajuste y limpieza del sistema electrónico y eléctrico 3. Verificación y limpieza interna y externa 4. Entrega funcional del equipo</v>
      </c>
      <c r="C45" s="12"/>
      <c r="D45" s="45">
        <v>1</v>
      </c>
      <c r="E45" s="45" t="s">
        <v>50</v>
      </c>
      <c r="F45" s="13"/>
      <c r="G45" s="11">
        <v>0</v>
      </c>
      <c r="H45" s="1">
        <f t="shared" si="6"/>
        <v>0</v>
      </c>
      <c r="I45" s="11"/>
      <c r="J45" s="1">
        <f t="shared" si="0"/>
        <v>0</v>
      </c>
      <c r="K45" s="1">
        <f t="shared" si="1"/>
        <v>0</v>
      </c>
      <c r="L45" s="1">
        <f t="shared" si="2"/>
        <v>0</v>
      </c>
      <c r="M45" s="1">
        <f t="shared" si="3"/>
        <v>0</v>
      </c>
      <c r="N45" s="1">
        <f t="shared" si="4"/>
        <v>0</v>
      </c>
      <c r="O45" s="27">
        <f t="shared" si="5"/>
        <v>0</v>
      </c>
    </row>
    <row r="46" spans="1:15" s="9" customFormat="1" ht="105.75" customHeight="1" x14ac:dyDescent="0.2">
      <c r="A46" s="26">
        <f t="shared" si="7"/>
        <v>33</v>
      </c>
      <c r="B46" s="44" t="str">
        <f>'[1]Especificaciones-Tecnica-Abs-No'!B41</f>
        <v>MICROMETRO IMPORTADO Placa: 61103 MANTENIMIENTO PREVENTIVO Y CORRECTIVO Se requiere: 1. Verificación de funcionamiento 2. Verificación y ajuste de componentes electrónicos y eléctricos 3. Verificación y ajuste de variable con patrón trazable de longitud 5. Verificación y cambio de batería cr1632-3v 5. Entrega funcional del equipo</v>
      </c>
      <c r="C46" s="12"/>
      <c r="D46" s="45">
        <v>1</v>
      </c>
      <c r="E46" s="45" t="s">
        <v>50</v>
      </c>
      <c r="F46" s="13"/>
      <c r="G46" s="11">
        <v>0</v>
      </c>
      <c r="H46" s="1">
        <f t="shared" si="6"/>
        <v>0</v>
      </c>
      <c r="I46" s="11"/>
      <c r="J46" s="1">
        <f t="shared" si="0"/>
        <v>0</v>
      </c>
      <c r="K46" s="1">
        <f t="shared" si="1"/>
        <v>0</v>
      </c>
      <c r="L46" s="1">
        <f t="shared" si="2"/>
        <v>0</v>
      </c>
      <c r="M46" s="1">
        <f t="shared" si="3"/>
        <v>0</v>
      </c>
      <c r="N46" s="1">
        <f t="shared" si="4"/>
        <v>0</v>
      </c>
      <c r="O46" s="27">
        <f t="shared" si="5"/>
        <v>0</v>
      </c>
    </row>
    <row r="47" spans="1:15" s="9" customFormat="1" ht="105.75" customHeight="1" x14ac:dyDescent="0.2">
      <c r="A47" s="26">
        <f t="shared" si="7"/>
        <v>34</v>
      </c>
      <c r="B47" s="44" t="str">
        <f>'[1]Especificaciones-Tecnica-Abs-No'!B42</f>
        <v>CALIBRADOR PIE DE REY Placa: 61104 MANTENIMIENTO PREVENTIVO Y CORRECTIVO: Se requiere 1. Verificación del funcionamiento del equipo 2. Revisión, ajuste y limpieza del sistema electrónico y eléctrico 3. Verificación y limpieza interna y externa 4. Entrega funcional del equipo</v>
      </c>
      <c r="C47" s="12"/>
      <c r="D47" s="45">
        <v>1</v>
      </c>
      <c r="E47" s="45" t="s">
        <v>50</v>
      </c>
      <c r="F47" s="13"/>
      <c r="G47" s="11">
        <v>0</v>
      </c>
      <c r="H47" s="1">
        <f t="shared" si="6"/>
        <v>0</v>
      </c>
      <c r="I47" s="11"/>
      <c r="J47" s="1">
        <f t="shared" si="0"/>
        <v>0</v>
      </c>
      <c r="K47" s="1">
        <f t="shared" si="1"/>
        <v>0</v>
      </c>
      <c r="L47" s="1">
        <f t="shared" si="2"/>
        <v>0</v>
      </c>
      <c r="M47" s="1">
        <f t="shared" si="3"/>
        <v>0</v>
      </c>
      <c r="N47" s="1">
        <f t="shared" si="4"/>
        <v>0</v>
      </c>
      <c r="O47" s="27">
        <f t="shared" si="5"/>
        <v>0</v>
      </c>
    </row>
    <row r="48" spans="1:15" s="9" customFormat="1" ht="165.75" customHeight="1" x14ac:dyDescent="0.2">
      <c r="A48" s="26">
        <f t="shared" si="7"/>
        <v>35</v>
      </c>
      <c r="B48" s="44" t="str">
        <f>'[1]Especificaciones-Tecnica-Abs-No'!B43</f>
        <v>PHMETRO PORTATIL INTERVALO DE MEDICION 0-14 -1999 A 1999 MV COMPENSACION DE TEMPERATURA DE O0-100°C RESOLUCCION DE LA MEDICION 0.01 PH 1 MV 0.1°C CALIBRACION AUTOMATICA DE 3 PUNTOS CON PANTALLA LCD GARANTIA MANIMA DE UN AÑO CERTIFICACION UL Placa: 64935 MANTENIMIENTO PREVENTIVO Y CORRECTIVO: Se requiere: 1. Pruebas iniciales y de funcionamiento 2. Verificación y limpieza interna y externa 3. Revisión, ajuste y limpieza de sistema electrónico y eléctrico 4. Revisión de indicador y/o display 5. Verificación y cambio del electrodo 6. Entrega funcional del equipo</v>
      </c>
      <c r="C48" s="12"/>
      <c r="D48" s="45">
        <v>1</v>
      </c>
      <c r="E48" s="45" t="s">
        <v>50</v>
      </c>
      <c r="F48" s="13"/>
      <c r="G48" s="11">
        <v>0</v>
      </c>
      <c r="H48" s="1">
        <f t="shared" si="6"/>
        <v>0</v>
      </c>
      <c r="I48" s="11"/>
      <c r="J48" s="1">
        <f t="shared" si="0"/>
        <v>0</v>
      </c>
      <c r="K48" s="1">
        <f t="shared" si="1"/>
        <v>0</v>
      </c>
      <c r="L48" s="1">
        <f t="shared" si="2"/>
        <v>0</v>
      </c>
      <c r="M48" s="1">
        <f t="shared" si="3"/>
        <v>0</v>
      </c>
      <c r="N48" s="1">
        <f t="shared" si="4"/>
        <v>0</v>
      </c>
      <c r="O48" s="27">
        <f t="shared" si="5"/>
        <v>0</v>
      </c>
    </row>
    <row r="49" spans="1:15" s="9" customFormat="1" ht="109.5" customHeight="1" x14ac:dyDescent="0.2">
      <c r="A49" s="26">
        <f t="shared" si="7"/>
        <v>36</v>
      </c>
      <c r="B49" s="44" t="str">
        <f>'[1]Especificaciones-Tecnica-Abs-No'!B44</f>
        <v>REFRACTOMETRO DIGITAL ESCALA GRADOS BRIX DE 0 A 90 % Placa: 66220 MANTENIMIENTO PREVENTIVO Y CORRECTIVO: Se requiere 1. Verificación del funcionamiento del equipo 2. Revisión, ajuste y limpieza del sistema electrónico y eléctrico 3. Verificación y limpieza interna y externa 4. Entrega funcional del equipo</v>
      </c>
      <c r="C49" s="12"/>
      <c r="D49" s="45">
        <v>1</v>
      </c>
      <c r="E49" s="45" t="s">
        <v>50</v>
      </c>
      <c r="F49" s="13"/>
      <c r="G49" s="11">
        <v>0</v>
      </c>
      <c r="H49" s="1">
        <f t="shared" si="6"/>
        <v>0</v>
      </c>
      <c r="I49" s="11"/>
      <c r="J49" s="1">
        <f t="shared" si="0"/>
        <v>0</v>
      </c>
      <c r="K49" s="1">
        <f t="shared" si="1"/>
        <v>0</v>
      </c>
      <c r="L49" s="1">
        <f t="shared" si="2"/>
        <v>0</v>
      </c>
      <c r="M49" s="1">
        <f t="shared" si="3"/>
        <v>0</v>
      </c>
      <c r="N49" s="1">
        <f t="shared" si="4"/>
        <v>0</v>
      </c>
      <c r="O49" s="27">
        <f t="shared" si="5"/>
        <v>0</v>
      </c>
    </row>
    <row r="50" spans="1:15" s="9" customFormat="1" ht="115.5" customHeight="1" x14ac:dyDescent="0.2">
      <c r="A50" s="26">
        <f t="shared" si="7"/>
        <v>37</v>
      </c>
      <c r="B50" s="44" t="str">
        <f>'[1]Especificaciones-Tecnica-Abs-No'!B45</f>
        <v>MEDIDOR DE OXIGENO HANNA REF 9147-04 Placa: 61097 MANTENIMIENTO PREVENTIVO Y CORRECTIVO: Se requiere 1. Verificación del funcionamiento del equipo 2. Revisión, ajuste y limpieza del sistema electrónico y eléctrico 3. Verificación y ajuste con patrón trazable de oxígeno disuelto 4. Entrega funcional del equipo</v>
      </c>
      <c r="C50" s="12"/>
      <c r="D50" s="45">
        <v>1</v>
      </c>
      <c r="E50" s="45" t="s">
        <v>50</v>
      </c>
      <c r="F50" s="13"/>
      <c r="G50" s="11">
        <v>0</v>
      </c>
      <c r="H50" s="1">
        <f t="shared" si="6"/>
        <v>0</v>
      </c>
      <c r="I50" s="11"/>
      <c r="J50" s="1">
        <f t="shared" si="0"/>
        <v>0</v>
      </c>
      <c r="K50" s="1">
        <f t="shared" si="1"/>
        <v>0</v>
      </c>
      <c r="L50" s="1">
        <f t="shared" si="2"/>
        <v>0</v>
      </c>
      <c r="M50" s="1">
        <f t="shared" si="3"/>
        <v>0</v>
      </c>
      <c r="N50" s="1">
        <f t="shared" si="4"/>
        <v>0</v>
      </c>
      <c r="O50" s="27">
        <f t="shared" si="5"/>
        <v>0</v>
      </c>
    </row>
    <row r="51" spans="1:15" s="9" customFormat="1" ht="115.5" customHeight="1" x14ac:dyDescent="0.2">
      <c r="A51" s="26">
        <f t="shared" si="7"/>
        <v>38</v>
      </c>
      <c r="B51" s="44" t="str">
        <f>'[1]Especificaciones-Tecnica-Abs-No'!B46</f>
        <v>BURETA DIGITAL Placa: 55328 MANTENIMIENTO PREVENTIVO Y CORRECTIVO: Se requiere 1. Verificación del funcionamiento del equipo 2. Revisión, ajuste y limpieza del sistema electrónico y eléctrico 3. Verificación y limpieza interna y externa 4. Entrega funcional del equipo</v>
      </c>
      <c r="C51" s="12"/>
      <c r="D51" s="45">
        <v>1</v>
      </c>
      <c r="E51" s="45" t="s">
        <v>50</v>
      </c>
      <c r="F51" s="13"/>
      <c r="G51" s="11">
        <v>0</v>
      </c>
      <c r="H51" s="1">
        <f t="shared" si="6"/>
        <v>0</v>
      </c>
      <c r="I51" s="11"/>
      <c r="J51" s="1">
        <f t="shared" si="0"/>
        <v>0</v>
      </c>
      <c r="K51" s="1">
        <f t="shared" si="1"/>
        <v>0</v>
      </c>
      <c r="L51" s="1">
        <f t="shared" si="2"/>
        <v>0</v>
      </c>
      <c r="M51" s="1">
        <f t="shared" si="3"/>
        <v>0</v>
      </c>
      <c r="N51" s="1">
        <f t="shared" si="4"/>
        <v>0</v>
      </c>
      <c r="O51" s="27">
        <f t="shared" si="5"/>
        <v>0</v>
      </c>
    </row>
    <row r="52" spans="1:15" s="9" customFormat="1" ht="135" customHeight="1" x14ac:dyDescent="0.2">
      <c r="A52" s="26">
        <f t="shared" si="7"/>
        <v>39</v>
      </c>
      <c r="B52" s="44" t="str">
        <f>'[1]Especificaciones-Tecnica-Abs-No'!B47</f>
        <v>PIPETEADOR AUTOMATICO (MACROPIEPETADOR ELECTRICO RECARGABLE) Placa: 55341 MANTENIMIENTO PREVENTIVO Y CORRECTIVO: Se requiere 1. Verificación del funcionamiento del equipo 2. Revisión, ajuste y limpieza del sistema electrónico y eléctrico 3. Verificación y limpieza interna y externa 4. Entrega funcional del equipo</v>
      </c>
      <c r="C52" s="12"/>
      <c r="D52" s="45">
        <v>1</v>
      </c>
      <c r="E52" s="45" t="s">
        <v>50</v>
      </c>
      <c r="F52" s="13"/>
      <c r="G52" s="11">
        <v>0</v>
      </c>
      <c r="H52" s="1">
        <f t="shared" si="6"/>
        <v>0</v>
      </c>
      <c r="I52" s="11"/>
      <c r="J52" s="1">
        <f t="shared" si="0"/>
        <v>0</v>
      </c>
      <c r="K52" s="1">
        <f t="shared" si="1"/>
        <v>0</v>
      </c>
      <c r="L52" s="1">
        <f t="shared" si="2"/>
        <v>0</v>
      </c>
      <c r="M52" s="1">
        <f t="shared" si="3"/>
        <v>0</v>
      </c>
      <c r="N52" s="1">
        <f t="shared" si="4"/>
        <v>0</v>
      </c>
      <c r="O52" s="27">
        <f t="shared" si="5"/>
        <v>0</v>
      </c>
    </row>
    <row r="53" spans="1:15" s="9" customFormat="1" ht="102" customHeight="1" thickBot="1" x14ac:dyDescent="0.25">
      <c r="A53" s="26">
        <f t="shared" si="7"/>
        <v>40</v>
      </c>
      <c r="B53" s="44" t="str">
        <f>'[1]Especificaciones-Tecnica-Abs-No'!B48</f>
        <v>BOLSA DE RESPUESTOS PARA LOS ELEMENTOS QUE REQUIERAN CAMBIO DE PARTES, POR UN VALOR DE 10.000.000 DE PESOS M/TE IVA INCLUIDO, PARA REPUESTOS NO CONTEMPLADOS DENTRO DEL MANTENIMIENTO PREVENTIVO Y CORRECTIVO</v>
      </c>
      <c r="C53" s="12"/>
      <c r="D53" s="45">
        <v>1</v>
      </c>
      <c r="E53" s="45" t="s">
        <v>51</v>
      </c>
      <c r="F53" s="13"/>
      <c r="G53" s="11">
        <v>0</v>
      </c>
      <c r="H53" s="1">
        <f t="shared" si="6"/>
        <v>0</v>
      </c>
      <c r="I53" s="11"/>
      <c r="J53" s="1">
        <f t="shared" si="0"/>
        <v>0</v>
      </c>
      <c r="K53" s="1">
        <f t="shared" si="1"/>
        <v>0</v>
      </c>
      <c r="L53" s="1">
        <f t="shared" si="2"/>
        <v>0</v>
      </c>
      <c r="M53" s="1">
        <f t="shared" si="3"/>
        <v>0</v>
      </c>
      <c r="N53" s="1">
        <f t="shared" si="4"/>
        <v>0</v>
      </c>
      <c r="O53" s="27">
        <f t="shared" si="5"/>
        <v>0</v>
      </c>
    </row>
    <row r="54" spans="1:15" s="9" customFormat="1" ht="42" customHeight="1" thickBot="1" x14ac:dyDescent="0.3">
      <c r="A54" s="78" t="s">
        <v>25</v>
      </c>
      <c r="B54" s="79"/>
      <c r="C54" s="79"/>
      <c r="D54" s="79"/>
      <c r="E54" s="79"/>
      <c r="F54" s="79"/>
      <c r="G54" s="79"/>
      <c r="H54" s="79"/>
      <c r="I54" s="79"/>
      <c r="J54" s="79"/>
      <c r="K54" s="79"/>
      <c r="L54" s="90" t="s">
        <v>26</v>
      </c>
      <c r="M54" s="91"/>
      <c r="N54" s="91"/>
      <c r="O54" s="35">
        <f>SUMIF(G:G,0%,L:L)+SUMIF(G:G,"",L:L)</f>
        <v>0</v>
      </c>
    </row>
    <row r="55" spans="1:15" s="9" customFormat="1" ht="39" customHeight="1" x14ac:dyDescent="0.25">
      <c r="A55" s="62" t="s">
        <v>47</v>
      </c>
      <c r="B55" s="63"/>
      <c r="C55" s="63"/>
      <c r="D55" s="63"/>
      <c r="E55" s="63"/>
      <c r="F55" s="63"/>
      <c r="G55" s="63"/>
      <c r="H55" s="63"/>
      <c r="I55" s="63"/>
      <c r="J55" s="63"/>
      <c r="K55" s="64"/>
      <c r="L55" s="84" t="s">
        <v>27</v>
      </c>
      <c r="M55" s="85"/>
      <c r="N55" s="85"/>
      <c r="O55" s="36">
        <f>SUMIF(G:G,5%,L:L)</f>
        <v>0</v>
      </c>
    </row>
    <row r="56" spans="1:15" s="9" customFormat="1" ht="30" customHeight="1" x14ac:dyDescent="0.25">
      <c r="A56" s="65"/>
      <c r="B56" s="66"/>
      <c r="C56" s="66"/>
      <c r="D56" s="66"/>
      <c r="E56" s="66"/>
      <c r="F56" s="66"/>
      <c r="G56" s="66"/>
      <c r="H56" s="66"/>
      <c r="I56" s="66"/>
      <c r="J56" s="66"/>
      <c r="K56" s="67"/>
      <c r="L56" s="84" t="s">
        <v>28</v>
      </c>
      <c r="M56" s="85"/>
      <c r="N56" s="85"/>
      <c r="O56" s="36">
        <f>SUMIF(G:G,19%,L:L)</f>
        <v>0</v>
      </c>
    </row>
    <row r="57" spans="1:15" s="9" customFormat="1" ht="30" customHeight="1" x14ac:dyDescent="0.25">
      <c r="A57" s="65"/>
      <c r="B57" s="66"/>
      <c r="C57" s="66"/>
      <c r="D57" s="66"/>
      <c r="E57" s="66"/>
      <c r="F57" s="66"/>
      <c r="G57" s="66"/>
      <c r="H57" s="66"/>
      <c r="I57" s="66"/>
      <c r="J57" s="66"/>
      <c r="K57" s="67"/>
      <c r="L57" s="86" t="s">
        <v>21</v>
      </c>
      <c r="M57" s="87"/>
      <c r="N57" s="87"/>
      <c r="O57" s="37">
        <f>SUM(O54:O56)</f>
        <v>0</v>
      </c>
    </row>
    <row r="58" spans="1:15" s="9" customFormat="1" ht="30" customHeight="1" x14ac:dyDescent="0.25">
      <c r="A58" s="65"/>
      <c r="B58" s="66"/>
      <c r="C58" s="66"/>
      <c r="D58" s="66"/>
      <c r="E58" s="66"/>
      <c r="F58" s="66"/>
      <c r="G58" s="66"/>
      <c r="H58" s="66"/>
      <c r="I58" s="66"/>
      <c r="J58" s="66"/>
      <c r="K58" s="67"/>
      <c r="L58" s="88" t="s">
        <v>29</v>
      </c>
      <c r="M58" s="89"/>
      <c r="N58" s="89"/>
      <c r="O58" s="38">
        <f>SUMIF(G:G,5%,M:M)</f>
        <v>0</v>
      </c>
    </row>
    <row r="59" spans="1:15" s="9" customFormat="1" ht="30" customHeight="1" x14ac:dyDescent="0.25">
      <c r="A59" s="65"/>
      <c r="B59" s="66"/>
      <c r="C59" s="66"/>
      <c r="D59" s="66"/>
      <c r="E59" s="66"/>
      <c r="F59" s="66"/>
      <c r="G59" s="66"/>
      <c r="H59" s="66"/>
      <c r="I59" s="66"/>
      <c r="J59" s="66"/>
      <c r="K59" s="67"/>
      <c r="L59" s="88" t="s">
        <v>30</v>
      </c>
      <c r="M59" s="89"/>
      <c r="N59" s="89"/>
      <c r="O59" s="38">
        <f>SUMIF(G:G,19%,M:M)</f>
        <v>0</v>
      </c>
    </row>
    <row r="60" spans="1:15" s="9" customFormat="1" ht="30" customHeight="1" x14ac:dyDescent="0.25">
      <c r="A60" s="65"/>
      <c r="B60" s="66"/>
      <c r="C60" s="66"/>
      <c r="D60" s="66"/>
      <c r="E60" s="66"/>
      <c r="F60" s="66"/>
      <c r="G60" s="66"/>
      <c r="H60" s="66"/>
      <c r="I60" s="66"/>
      <c r="J60" s="66"/>
      <c r="K60" s="67"/>
      <c r="L60" s="86" t="s">
        <v>31</v>
      </c>
      <c r="M60" s="87"/>
      <c r="N60" s="87"/>
      <c r="O60" s="37">
        <f>SUM(O58:O59)</f>
        <v>0</v>
      </c>
    </row>
    <row r="61" spans="1:15" s="9" customFormat="1" ht="30" customHeight="1" x14ac:dyDescent="0.25">
      <c r="A61" s="65"/>
      <c r="B61" s="66"/>
      <c r="C61" s="66"/>
      <c r="D61" s="66"/>
      <c r="E61" s="66"/>
      <c r="F61" s="66"/>
      <c r="G61" s="66"/>
      <c r="H61" s="66"/>
      <c r="I61" s="66"/>
      <c r="J61" s="66"/>
      <c r="K61" s="67"/>
      <c r="L61" s="84" t="s">
        <v>32</v>
      </c>
      <c r="M61" s="85"/>
      <c r="N61" s="85"/>
      <c r="O61" s="36">
        <f>SUMIF(I:I,8%,N:N)</f>
        <v>0</v>
      </c>
    </row>
    <row r="62" spans="1:15" s="9" customFormat="1" ht="37.5" customHeight="1" x14ac:dyDescent="0.25">
      <c r="A62" s="65"/>
      <c r="B62" s="66"/>
      <c r="C62" s="66"/>
      <c r="D62" s="66"/>
      <c r="E62" s="66"/>
      <c r="F62" s="66"/>
      <c r="G62" s="66"/>
      <c r="H62" s="66"/>
      <c r="I62" s="66"/>
      <c r="J62" s="66"/>
      <c r="K62" s="67"/>
      <c r="L62" s="82" t="s">
        <v>33</v>
      </c>
      <c r="M62" s="83"/>
      <c r="N62" s="83"/>
      <c r="O62" s="37">
        <f>SUM(O61)</f>
        <v>0</v>
      </c>
    </row>
    <row r="63" spans="1:15" s="9" customFormat="1" ht="32.25" customHeight="1" thickBot="1" x14ac:dyDescent="0.3">
      <c r="A63" s="68"/>
      <c r="B63" s="69"/>
      <c r="C63" s="69"/>
      <c r="D63" s="69"/>
      <c r="E63" s="69"/>
      <c r="F63" s="69"/>
      <c r="G63" s="69"/>
      <c r="H63" s="69"/>
      <c r="I63" s="69"/>
      <c r="J63" s="69"/>
      <c r="K63" s="70"/>
      <c r="L63" s="80" t="s">
        <v>34</v>
      </c>
      <c r="M63" s="81"/>
      <c r="N63" s="81"/>
      <c r="O63" s="39">
        <f>+O57+O60+O62</f>
        <v>0</v>
      </c>
    </row>
    <row r="65" spans="1:17" ht="50.1" customHeight="1" thickBot="1" x14ac:dyDescent="0.3">
      <c r="B65" s="71"/>
      <c r="C65" s="71"/>
    </row>
    <row r="66" spans="1:17" x14ac:dyDescent="0.25">
      <c r="B66" s="49" t="s">
        <v>35</v>
      </c>
      <c r="C66" s="49"/>
    </row>
    <row r="67" spans="1:17" ht="15" customHeight="1" x14ac:dyDescent="0.25">
      <c r="M67" s="41"/>
      <c r="N67" s="42"/>
      <c r="O67" s="43"/>
    </row>
    <row r="68" spans="1:17" ht="15.75" customHeight="1" x14ac:dyDescent="0.25">
      <c r="M68" s="41"/>
      <c r="N68" s="42"/>
      <c r="O68" s="43"/>
    </row>
    <row r="69" spans="1:17" ht="15" customHeight="1" x14ac:dyDescent="0.25">
      <c r="A69" s="10" t="s">
        <v>36</v>
      </c>
      <c r="M69" s="41"/>
      <c r="N69" s="42"/>
      <c r="O69" s="43"/>
    </row>
    <row r="70" spans="1:17" x14ac:dyDescent="0.25">
      <c r="A70" s="48" t="s">
        <v>37</v>
      </c>
      <c r="B70" s="48"/>
      <c r="C70" s="48"/>
      <c r="D70" s="48"/>
      <c r="E70" s="48"/>
      <c r="F70" s="48"/>
      <c r="G70" s="48"/>
      <c r="H70" s="48"/>
      <c r="I70" s="48"/>
      <c r="J70" s="48"/>
      <c r="K70" s="48"/>
      <c r="L70" s="48"/>
      <c r="M70" s="48"/>
      <c r="N70" s="48"/>
      <c r="O70" s="48"/>
      <c r="P70" s="2"/>
      <c r="Q70" s="2"/>
    </row>
    <row r="71" spans="1:17" ht="15" customHeight="1" x14ac:dyDescent="0.25">
      <c r="A71" s="47" t="s">
        <v>38</v>
      </c>
      <c r="B71" s="47"/>
      <c r="C71" s="47"/>
      <c r="D71" s="47"/>
      <c r="E71" s="47"/>
      <c r="F71" s="47"/>
      <c r="G71" s="47"/>
      <c r="H71" s="47"/>
      <c r="I71" s="47"/>
      <c r="J71" s="47"/>
      <c r="K71" s="47"/>
      <c r="L71" s="47"/>
      <c r="M71" s="47"/>
      <c r="N71" s="47"/>
      <c r="O71" s="47"/>
      <c r="P71" s="40"/>
      <c r="Q71" s="40"/>
    </row>
    <row r="72" spans="1:17" x14ac:dyDescent="0.25">
      <c r="A72" s="46" t="s">
        <v>39</v>
      </c>
      <c r="B72" s="46"/>
      <c r="C72" s="46"/>
      <c r="D72" s="46"/>
      <c r="E72" s="46"/>
      <c r="F72" s="46"/>
      <c r="G72" s="46"/>
      <c r="H72" s="46"/>
      <c r="I72" s="46"/>
      <c r="J72" s="46"/>
      <c r="K72" s="46"/>
      <c r="L72" s="46"/>
      <c r="M72" s="46"/>
      <c r="N72" s="46"/>
      <c r="O72" s="46"/>
      <c r="P72" s="5"/>
      <c r="Q72" s="5"/>
    </row>
    <row r="73" spans="1:17" x14ac:dyDescent="0.25">
      <c r="A73" s="46" t="s">
        <v>40</v>
      </c>
      <c r="B73" s="46"/>
      <c r="C73" s="46"/>
      <c r="D73" s="46"/>
      <c r="E73" s="46"/>
      <c r="F73" s="46"/>
      <c r="G73" s="46"/>
      <c r="H73" s="46"/>
      <c r="I73" s="46"/>
      <c r="J73" s="46"/>
      <c r="K73" s="46"/>
      <c r="L73" s="46"/>
      <c r="M73" s="46"/>
      <c r="N73" s="46"/>
      <c r="O73" s="46"/>
      <c r="P73" s="5"/>
      <c r="Q73" s="5"/>
    </row>
    <row r="74" spans="1:17" x14ac:dyDescent="0.25">
      <c r="K74" s="2"/>
      <c r="L74" s="2"/>
      <c r="M74" s="2"/>
      <c r="N74" s="2"/>
    </row>
    <row r="116" spans="11:15" s="2" customFormat="1" x14ac:dyDescent="0.25">
      <c r="K116" s="4"/>
      <c r="L116" s="4"/>
      <c r="M116" s="4"/>
      <c r="N116" s="4"/>
      <c r="O116" s="4"/>
    </row>
    <row r="117" spans="11:15" s="2" customFormat="1" x14ac:dyDescent="0.25">
      <c r="K117" s="4"/>
      <c r="L117" s="4"/>
      <c r="M117" s="4"/>
      <c r="N117" s="4"/>
      <c r="O117" s="4"/>
    </row>
    <row r="118" spans="11:15" s="2" customFormat="1" x14ac:dyDescent="0.25">
      <c r="K118" s="4"/>
      <c r="L118" s="4"/>
      <c r="M118" s="4"/>
      <c r="N118" s="4"/>
      <c r="O118" s="4"/>
    </row>
    <row r="119" spans="11:15" s="2" customFormat="1" x14ac:dyDescent="0.25">
      <c r="K119" s="4"/>
      <c r="L119" s="4"/>
      <c r="M119" s="4"/>
      <c r="N119" s="4"/>
      <c r="O119" s="4"/>
    </row>
  </sheetData>
  <sheetProtection algorithmName="SHA-512" hashValue="RDrS0CO403duSjQZDuCWKkHx5pH5zuApK4kTs5leKvhHSRgaiU9A0hejzWIoSN7B6y+WQy6+NEkpj2rfw+rpHw==" saltValue="5wbSpsVpcZCgJtogfyXFgw==" spinCount="100000" sheet="1" selectLockedCells="1"/>
  <mergeCells count="35">
    <mergeCell ref="L58:N58"/>
    <mergeCell ref="L57:N57"/>
    <mergeCell ref="L56:N56"/>
    <mergeCell ref="L55:N55"/>
    <mergeCell ref="L54:N54"/>
    <mergeCell ref="L63:N63"/>
    <mergeCell ref="L62:N62"/>
    <mergeCell ref="L61:N61"/>
    <mergeCell ref="L60:N60"/>
    <mergeCell ref="L59:N59"/>
    <mergeCell ref="A55:K63"/>
    <mergeCell ref="F9:I9"/>
    <mergeCell ref="B65:C65"/>
    <mergeCell ref="A9:B11"/>
    <mergeCell ref="D9:E9"/>
    <mergeCell ref="D11:E11"/>
    <mergeCell ref="A54:K54"/>
    <mergeCell ref="M11:N11"/>
    <mergeCell ref="M9:N9"/>
    <mergeCell ref="K9:L9"/>
    <mergeCell ref="K11:L11"/>
    <mergeCell ref="F11:I11"/>
    <mergeCell ref="A2:A5"/>
    <mergeCell ref="B2:M2"/>
    <mergeCell ref="N2:O2"/>
    <mergeCell ref="B3:M3"/>
    <mergeCell ref="N3:O3"/>
    <mergeCell ref="B4:M5"/>
    <mergeCell ref="N4:O4"/>
    <mergeCell ref="N5:O5"/>
    <mergeCell ref="A73:O73"/>
    <mergeCell ref="A72:O72"/>
    <mergeCell ref="A71:O71"/>
    <mergeCell ref="A70:O70"/>
    <mergeCell ref="B66:C6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53" xr:uid="{00000000-0002-0000-0000-000002000000}">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G14:G53</xm:sqref>
        </x14:dataValidation>
        <x14:dataValidation type="list" allowBlank="1" showInputMessage="1" showErrorMessage="1" xr:uid="{00000000-0002-0000-0000-000008000000}">
          <x14:formula1>
            <xm:f>Cálculos!$F$7:$F$8</xm:f>
          </x14:formula1>
          <xm:sqref>I14:I53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8</v>
      </c>
      <c r="D6" s="28" t="s">
        <v>41</v>
      </c>
      <c r="F6" s="31" t="s">
        <v>42</v>
      </c>
    </row>
    <row r="7" spans="2:6" x14ac:dyDescent="0.25">
      <c r="B7" s="2" t="s">
        <v>43</v>
      </c>
      <c r="D7" s="29">
        <v>0</v>
      </c>
      <c r="F7" s="32">
        <v>0.08</v>
      </c>
    </row>
    <row r="8" spans="2:6" x14ac:dyDescent="0.25">
      <c r="B8" s="2" t="s">
        <v>44</v>
      </c>
      <c r="D8" s="29">
        <v>0.05</v>
      </c>
      <c r="F8" s="33">
        <v>0</v>
      </c>
    </row>
    <row r="9" spans="2:6" x14ac:dyDescent="0.25">
      <c r="B9" s="2" t="s">
        <v>45</v>
      </c>
      <c r="D9" s="29">
        <v>0.19</v>
      </c>
    </row>
    <row r="10" spans="2:6" x14ac:dyDescent="0.25">
      <c r="D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9f7a895-868e-4739-ab10-589c64175fbd"/>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 Patricia Rodriguez Pulgarin</cp:lastModifiedBy>
  <cp:revision/>
  <dcterms:created xsi:type="dcterms:W3CDTF">2017-04-28T13:22:52Z</dcterms:created>
  <dcterms:modified xsi:type="dcterms:W3CDTF">2024-03-22T20:14:10Z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