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58 DE 2024/PUBLICACION/"/>
    </mc:Choice>
  </mc:AlternateContent>
  <xr:revisionPtr revIDLastSave="203" documentId="13_ncr:1_{A3203639-816A-4F00-A849-4E2EC2053B16}" xr6:coauthVersionLast="47" xr6:coauthVersionMax="47" xr10:uidLastSave="{F570111C-9E1B-4E18-8FB3-0892CDCD3940}"/>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15" i="7"/>
  <c r="J15" i="7"/>
  <c r="L15" i="7"/>
  <c r="M15" i="7" s="1"/>
  <c r="O29" i="7"/>
  <c r="O28" i="7"/>
  <c r="L14" i="7"/>
  <c r="M14" i="7" s="1"/>
  <c r="J14" i="7"/>
  <c r="H14" i="7"/>
  <c r="O32" i="7" l="1"/>
  <c r="O33" i="7" s="1"/>
  <c r="M21" i="7"/>
  <c r="O21" i="7" s="1"/>
  <c r="M22" i="7"/>
  <c r="O22" i="7" s="1"/>
  <c r="K21" i="7"/>
  <c r="K19" i="7"/>
  <c r="N18" i="7"/>
  <c r="O18" i="7" s="1"/>
  <c r="K24" i="7"/>
  <c r="N17" i="7"/>
  <c r="O17" i="7" s="1"/>
  <c r="K25" i="7"/>
  <c r="N26" i="7"/>
  <c r="O26" i="7" s="1"/>
  <c r="K20" i="7"/>
  <c r="K23" i="7"/>
  <c r="K26" i="7"/>
  <c r="M23" i="7"/>
  <c r="O23" i="7" s="1"/>
  <c r="K18" i="7"/>
  <c r="N25" i="7"/>
  <c r="O25" i="7" s="1"/>
  <c r="K17" i="7"/>
  <c r="K15" i="7"/>
  <c r="K22" i="7"/>
  <c r="K16" i="7"/>
  <c r="N20" i="7"/>
  <c r="O20" i="7" s="1"/>
  <c r="N16" i="7"/>
  <c r="O16" i="7" s="1"/>
  <c r="N19" i="7"/>
  <c r="O19" i="7" s="1"/>
  <c r="N24" i="7"/>
  <c r="O24" i="7" s="1"/>
  <c r="N15" i="7"/>
  <c r="O15" i="7" s="1"/>
  <c r="O27" i="7"/>
  <c r="O30" i="7" s="1"/>
  <c r="K14" i="7"/>
  <c r="O34" i="7"/>
  <c r="O35" i="7" s="1"/>
  <c r="N14" i="7"/>
  <c r="O14" i="7" s="1"/>
  <c r="O36" i="7" l="1"/>
</calcChain>
</file>

<file path=xl/sharedStrings.xml><?xml version="1.0" encoding="utf-8"?>
<sst xmlns="http://schemas.openxmlformats.org/spreadsheetml/2006/main" count="78" uniqueCount="65">
  <si>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</si>
  <si>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</si>
  <si>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</si>
  <si>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</si>
  <si>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</si>
  <si>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</si>
  <si>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</si>
  <si>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</si>
  <si>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</si>
  <si>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</si>
  <si>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</si>
  <si>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</si>
  <si>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</si>
  <si>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</si>
  <si>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</si>
  <si>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</si>
  <si>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</si>
  <si>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</si>
  <si>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</si>
  <si>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</si>
  <si>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</si>
  <si>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</si>
  <si>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</si>
  <si>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</si>
  <si>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</si>
  <si>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</si>
  <si>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</si>
  <si>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</si>
  <si>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</si>
  <si>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</si>
  <si>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</si>
  <si>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</si>
  <si>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</si>
  <si>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</si>
  <si>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</si>
  <si>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</si>
  <si>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</si>
  <si>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</si>
  <si>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</si>
  <si>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</si>
  <si>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</si>
  <si>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</si>
  <si>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</si>
  <si>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</si>
  <si>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</si>
  <si>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</si>
  <si>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</si>
  <si>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</si>
  <si>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</si>
  <si>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</si>
  <si>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</si>
  <si>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GLOBAL</t>
  </si>
  <si>
    <t>ALTIMETRO DIGITAL TRAVELLER MODELO TT64 Placa: 17341 MAntenimiento preventivo y correctivo:  Se requiere: 1. Verificación del funcionamiento del equipo 2. Revisión, ajuste y limpieza del sistema electrónico y eléctrico 3. Verificación y limpieza interna y externa 4. Entrega funcional del equipo</t>
  </si>
  <si>
    <t>ESTEREOSCOPIO DE ESPEJOS MS-3 SERIAL PF1 Placa: 24566, 24567, 24568, 24569, 24570, 24571, 24572, 24573, 24574, 24575 Mantenimiento preventivo y correctivo: Se requiere: 1. Verificación del funcionamiento del equipo 2. Revisión, ajuste y limpieza del sistema electrónico y eléctrico 3. Verificación y limpieza interna y externa 4. Entrega funcional del equipo  </t>
  </si>
  <si>
    <t>PLANIMETRO TOPCON REF KP-90N NO. R-00290 Placa: 27057 Mantenimiento preventivo y correctivo:  Se requiere: 1. Verificación del funcionamiento del equipo 2. Revisión, ajuste y limpieza del sistema electrónico y eléctrico 3. Verificación y limpieza interna y externa 4. Entrega funcional del equipo</t>
  </si>
  <si>
    <t>GPS NAVEGADOR MARCA GARMIN ETREX HCX: PANTALLA DE ESTADO DE RECEPCION SATELITE, NAVEGACION CONFIGURABLE, PANTALLA DE MENU, CON ALTIMETRO BAROMETRICO. Placa: 42617, 42618, 42619, 42620, 42621 Mantenimiento preventivo y correctivo: Se requiere: 1. Verificación del funcionamiento del equipo 2. Revisión, ajuste y limpieza del sistema electrónico y eléctrico 3. Verificación y limpieza interna y externa 4. Entrega funcional del equipo</t>
  </si>
  <si>
    <t>PLANIMETROS DIGITALES TIPO TOPCON Placa: 48501, 48502, 48503, 48504, 48505 Mantenimiento preventivo y correctivo:  Se requiere: 1. Verificación del funcionamiento del equipo 2. Revisión, ajuste y limpieza del sistema electrónico y eléctrico 3. Verificación y limpieza interna y externa 4. Entrega funcional del equipo  </t>
  </si>
  <si>
    <t>GPS marca: TRAK LOG, 10000 POINTS, ALTA SENSIBILIDAD Placa: 48850 Mantenimiento preventivo y correctivo: Se requiere: 1. Verificación del funcionamiento del equipo 2. Revisión, ajuste y limpieza del sistema electrónico y eléctrico 3. Verificación y limpieza interna y externa 4. Entrega funcional del equipo</t>
  </si>
  <si>
    <t>TELESCOPIO ASTRONOMICO MODELO NEXSTAR 8SE, CELESTRON DIAMETRO OBJETIVO 203.2 MM OCULARES 25 MM MARCA CELESTRON Placa: 61394 Mantenimiento preventivo y correctivo: Se requiere: 1. Verificación del funcionamiento del equipo 2. Revisión, ajuste y limpieza del sistema electrónico y eléctrico 3. Verificación y limpieza interna y externa 4. Entrega funcional del equipo</t>
  </si>
  <si>
    <t>DRON VEHICULO AEREO NO TRIPULADO: 4 HELICES, 3 BATERIAS, CAMARA MULTIESPECTRAL, MALETIN, GPS, GLONASS, CAMARA DELANTERA, CUATRO LENTES BANDA UNICA DE OBTURADOR GLOBAL, CONTROL REMOTO. marca: parrot serial: PF2600BB8L000377 Placa: 64006. Mantenimiento preventivo y correctivo: Se requiere: 1. Verificación del funcionamiento del equipo 2. Revisión, ajuste y limpieza del sistema electrónico y eléctrico 3. Verificación y limpieza interna y externa 4. Entrega funcional del equipo 5. CALIBRACIÓN Y MANTENIMIENTO PREVENTIVO DEL FUSELAJE Y LA CÁMARA, BATERIA Y HELICES</t>
  </si>
  <si>
    <t>COLECTOR DE CAMPO MARCA SOUTHREF T17 Placa: 65065 Mantenimiento preventivo y correctivo: Se requiere: 1. Verificación del funcionamiento del equipo 2. Revisión, ajuste y limpieza del sistema electrónico y eléctrico 3. Verificación y limpieza interna y externa 4. Entrega funcional del equipo</t>
  </si>
  <si>
    <t>RECEPTOR HIPER SR GPS L1/GLONASS, TRIPODE EN ALUMINIO , BASE NIVELANTE, BASTON DE TOPOGRAFIA Placa: 48493, 48494 Mantenimiento preventivo y correctivo: Se requiere: 1. Verificación del funcionamiento del equipo 2. Revisión, ajuste y limpieza del sistema electrónico y eléctrico 3. Verificación y limpieza interna y externa 4. Entrega funcional del equipo</t>
  </si>
  <si>
    <t>ESPECTRORADIOMETRO marca: FIELDSPEC HANDHELD 2 (325) Placa: 59245 Mantenimiento preventivo y correctivo:  Se requiere: 1. Verificación del funcionamiento del equipo 2. Revisión, ajuste y limpieza del sistema electrónico y eléctrico 3. Verificación y limpieza interna y externa 4. Entrega funcional del equipo</t>
  </si>
  <si>
    <t>SISTEMA DE FOTOGRAMETRIA MARCA DJI REF INSPIRE 2 DJI INCLUYE DOS PART05-TB50 BATERIAS PARA MATRICE 200/INSPIRE 2, 1 PART7-IN2CI80/ ADE018 CARGADOR MARCA DJI PARA MATRICE 200/ INSPIRE 2 DJI; PART 06-QUICK RELEASE HELICE PARA INSPIRE 2 (PAQ X 2) DJI; PART4-REMOTE CONTROLLER CONTRO REMOTO PARA SISTEMA UAV INSPIRE 2/MATRICE 200 DJI (SERIAL 0D4DF8U0C300E0); PART13 ESTUCHE RIGIDO PARA INSPIRE 2 DJI. Placa: 63611, 63612 Mantenimiento preventivo y correctivo: Se requiere: 1. Verificación del funcionamiento del equipo 2. Revisión, ajuste y limpieza del sistema electrónico y eléctrico 3. Verificación y limpieza interna y externa 4. Entrega funcional del equipo 5. CALIBRACIÓN Y MANTENIMIENTO PREVENTIVO DEL FUSELAJE Y LA CÁMARA, BATERIA Y HELICES</t>
  </si>
  <si>
    <t>BOLSA DE RESPUESTOS PARA LOS ELEMENTOS QUE REQUIERAN CAMBIO DE PARTES, POR UN VALOR DE 10.000.000 DE PESOS M/TE IVA INCLUIDO, PARA REPUESTOS NO CONTEMPLADOS DENTRO DEL MANTENIMIENTO PREVENTIVO Y CORRECTIVO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</si>
</sst>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showGridLines="0" tabSelected="1" zoomScale="70" zoomScaleNormal="70" zoomScaleSheetLayoutView="70" zoomScalePageLayoutView="55" workbookViewId="0">
      <selection activeCell="G16" sqref="G16"/>
    </sheetView>
  </sheetViews>
  <sheetFormatPr baseColWidth="10" defaultColWidth="11.42578125" defaultRowHeight="15" x14ac:dyDescent="0.25"/>
  <cols>
    <col min="1" max="1" width="10.42578125" style="2" customWidth="1"/>
    <col min="2" max="2" width="71.425781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5" t="s">
        <v>4</v>
      </c>
    </row>
    <row r="8" spans="1:15" ht="9.9499999999999993" customHeight="1" x14ac:dyDescent="0.25">
      <c r="A8" s="6"/>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7"/>
      <c r="E10" s="8"/>
      <c r="F10" s="8"/>
      <c r="M10" s="8"/>
      <c r="N10" s="2"/>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x14ac:dyDescent="0.2">
      <c r="A14" s="26">
        <v>1</v>
      </c>
      <c r="B14" s="44" t="s">
        <v>52</v>
      </c>
      <c r="C14" s="12"/>
      <c r="D14" s="45">
        <v>1</v>
      </c>
      <c r="E14" s="45" t="s">
        <v>50</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14" customHeight="1" x14ac:dyDescent="0.2">
      <c r="A15" s="26">
        <v>2</v>
      </c>
      <c r="B15" s="44" t="s">
        <v>53</v>
      </c>
      <c r="C15" s="12"/>
      <c r="D15" s="45">
        <v>10</v>
      </c>
      <c r="E15" s="45" t="s">
        <v>50</v>
      </c>
      <c r="F15" s="13"/>
      <c r="G15" s="11">
        <v>0</v>
      </c>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94.5" customHeight="1" x14ac:dyDescent="0.2">
      <c r="A16" s="26">
        <v>3</v>
      </c>
      <c r="B16" s="44" t="s">
        <v>54</v>
      </c>
      <c r="C16" s="12"/>
      <c r="D16" s="45">
        <v>1</v>
      </c>
      <c r="E16" s="45" t="s">
        <v>50</v>
      </c>
      <c r="F16" s="13"/>
      <c r="G16" s="11">
        <v>0</v>
      </c>
      <c r="H16" s="1">
        <f t="shared" ref="H16:H26" si="13">+ROUND(F16*G16,0)</f>
        <v>0</v>
      </c>
      <c r="I16" s="11"/>
      <c r="J16" s="1">
        <f t="shared" ref="J16:J26" si="14">ROUND(F16*I16,0)</f>
        <v>0</v>
      </c>
      <c r="K16" s="1">
        <f t="shared" ref="K16:K26" si="15">ROUND(F16+H16+J16,0)</f>
        <v>0</v>
      </c>
      <c r="L16" s="1">
        <f t="shared" ref="L16:L26" si="16">ROUND(F16*D16,0)</f>
        <v>0</v>
      </c>
      <c r="M16" s="1">
        <f t="shared" ref="M16:M26" si="17">ROUND(L16*G16,0)</f>
        <v>0</v>
      </c>
      <c r="N16" s="1">
        <f t="shared" ref="N16:N26" si="18">ROUND(L16*I16,0)</f>
        <v>0</v>
      </c>
      <c r="O16" s="27">
        <f t="shared" ref="O16:O26" si="19">ROUND(L16+N16+M16,0)</f>
        <v>0</v>
      </c>
    </row>
    <row r="17" spans="1:15" s="9" customFormat="1" ht="137.25" customHeight="1" x14ac:dyDescent="0.2">
      <c r="A17" s="26">
        <v>4</v>
      </c>
      <c r="B17" s="44" t="s">
        <v>55</v>
      </c>
      <c r="C17" s="12"/>
      <c r="D17" s="45">
        <v>5</v>
      </c>
      <c r="E17" s="45" t="s">
        <v>50</v>
      </c>
      <c r="F17" s="13"/>
      <c r="G17" s="11">
        <v>0</v>
      </c>
      <c r="H17" s="1">
        <f t="shared" si="13"/>
        <v>0</v>
      </c>
      <c r="I17" s="11"/>
      <c r="J17" s="1">
        <f t="shared" si="14"/>
        <v>0</v>
      </c>
      <c r="K17" s="1">
        <f t="shared" si="15"/>
        <v>0</v>
      </c>
      <c r="L17" s="1">
        <f t="shared" si="16"/>
        <v>0</v>
      </c>
      <c r="M17" s="1">
        <f t="shared" si="17"/>
        <v>0</v>
      </c>
      <c r="N17" s="1">
        <f t="shared" si="18"/>
        <v>0</v>
      </c>
      <c r="O17" s="27">
        <f t="shared" si="19"/>
        <v>0</v>
      </c>
    </row>
    <row r="18" spans="1:15" s="9" customFormat="1" ht="106.5" customHeight="1" x14ac:dyDescent="0.2">
      <c r="A18" s="26">
        <v>5</v>
      </c>
      <c r="B18" s="44" t="s">
        <v>56</v>
      </c>
      <c r="C18" s="12"/>
      <c r="D18" s="45">
        <v>5</v>
      </c>
      <c r="E18" s="45" t="s">
        <v>50</v>
      </c>
      <c r="F18" s="13"/>
      <c r="G18" s="11">
        <v>0</v>
      </c>
      <c r="H18" s="1">
        <f t="shared" si="13"/>
        <v>0</v>
      </c>
      <c r="I18" s="11"/>
      <c r="J18" s="1">
        <f t="shared" si="14"/>
        <v>0</v>
      </c>
      <c r="K18" s="1">
        <f t="shared" si="15"/>
        <v>0</v>
      </c>
      <c r="L18" s="1">
        <f t="shared" si="16"/>
        <v>0</v>
      </c>
      <c r="M18" s="1">
        <f t="shared" si="17"/>
        <v>0</v>
      </c>
      <c r="N18" s="1">
        <f t="shared" si="18"/>
        <v>0</v>
      </c>
      <c r="O18" s="27">
        <f t="shared" si="19"/>
        <v>0</v>
      </c>
    </row>
    <row r="19" spans="1:15" s="9" customFormat="1" ht="100.5" customHeight="1" x14ac:dyDescent="0.2">
      <c r="A19" s="26">
        <v>6</v>
      </c>
      <c r="B19" s="44" t="s">
        <v>57</v>
      </c>
      <c r="C19" s="12"/>
      <c r="D19" s="45">
        <v>1</v>
      </c>
      <c r="E19" s="45" t="s">
        <v>50</v>
      </c>
      <c r="F19" s="13"/>
      <c r="G19" s="11">
        <v>0</v>
      </c>
      <c r="H19" s="1">
        <f t="shared" si="13"/>
        <v>0</v>
      </c>
      <c r="I19" s="11"/>
      <c r="J19" s="1">
        <f t="shared" si="14"/>
        <v>0</v>
      </c>
      <c r="K19" s="1">
        <f t="shared" si="15"/>
        <v>0</v>
      </c>
      <c r="L19" s="1">
        <f t="shared" si="16"/>
        <v>0</v>
      </c>
      <c r="M19" s="1">
        <f t="shared" si="17"/>
        <v>0</v>
      </c>
      <c r="N19" s="1">
        <f t="shared" si="18"/>
        <v>0</v>
      </c>
      <c r="O19" s="27">
        <f t="shared" si="19"/>
        <v>0</v>
      </c>
    </row>
    <row r="20" spans="1:15" s="9" customFormat="1" ht="127.5" customHeight="1" x14ac:dyDescent="0.2">
      <c r="A20" s="26">
        <v>7</v>
      </c>
      <c r="B20" s="44" t="s">
        <v>58</v>
      </c>
      <c r="C20" s="12"/>
      <c r="D20" s="45">
        <v>1</v>
      </c>
      <c r="E20" s="45" t="s">
        <v>50</v>
      </c>
      <c r="F20" s="13"/>
      <c r="G20" s="11">
        <v>0</v>
      </c>
      <c r="H20" s="1">
        <f t="shared" si="13"/>
        <v>0</v>
      </c>
      <c r="I20" s="11"/>
      <c r="J20" s="1">
        <f t="shared" si="14"/>
        <v>0</v>
      </c>
      <c r="K20" s="1">
        <f t="shared" si="15"/>
        <v>0</v>
      </c>
      <c r="L20" s="1">
        <f t="shared" si="16"/>
        <v>0</v>
      </c>
      <c r="M20" s="1">
        <f t="shared" si="17"/>
        <v>0</v>
      </c>
      <c r="N20" s="1">
        <f t="shared" si="18"/>
        <v>0</v>
      </c>
      <c r="O20" s="27">
        <f t="shared" si="19"/>
        <v>0</v>
      </c>
    </row>
    <row r="21" spans="1:15" s="9" customFormat="1" ht="174" customHeight="1" x14ac:dyDescent="0.2">
      <c r="A21" s="26">
        <v>8</v>
      </c>
      <c r="B21" s="44" t="s">
        <v>59</v>
      </c>
      <c r="C21" s="12"/>
      <c r="D21" s="45">
        <v>1</v>
      </c>
      <c r="E21" s="45" t="s">
        <v>50</v>
      </c>
      <c r="F21" s="13"/>
      <c r="G21" s="11">
        <v>0</v>
      </c>
      <c r="H21" s="1">
        <f t="shared" si="13"/>
        <v>0</v>
      </c>
      <c r="I21" s="11"/>
      <c r="J21" s="1">
        <f t="shared" si="14"/>
        <v>0</v>
      </c>
      <c r="K21" s="1">
        <f t="shared" si="15"/>
        <v>0</v>
      </c>
      <c r="L21" s="1">
        <f t="shared" si="16"/>
        <v>0</v>
      </c>
      <c r="M21" s="1">
        <f t="shared" si="17"/>
        <v>0</v>
      </c>
      <c r="N21" s="1">
        <f t="shared" si="18"/>
        <v>0</v>
      </c>
      <c r="O21" s="27">
        <f t="shared" si="19"/>
        <v>0</v>
      </c>
    </row>
    <row r="22" spans="1:15" s="9" customFormat="1" ht="113.25" customHeight="1" x14ac:dyDescent="0.2">
      <c r="A22" s="26">
        <v>9</v>
      </c>
      <c r="B22" s="44" t="s">
        <v>60</v>
      </c>
      <c r="C22" s="12"/>
      <c r="D22" s="45">
        <v>1</v>
      </c>
      <c r="E22" s="45" t="s">
        <v>50</v>
      </c>
      <c r="F22" s="13"/>
      <c r="G22" s="11">
        <v>0</v>
      </c>
      <c r="H22" s="1">
        <f t="shared" si="13"/>
        <v>0</v>
      </c>
      <c r="I22" s="11"/>
      <c r="J22" s="1">
        <f t="shared" si="14"/>
        <v>0</v>
      </c>
      <c r="K22" s="1">
        <f t="shared" si="15"/>
        <v>0</v>
      </c>
      <c r="L22" s="1">
        <f t="shared" si="16"/>
        <v>0</v>
      </c>
      <c r="M22" s="1">
        <f t="shared" si="17"/>
        <v>0</v>
      </c>
      <c r="N22" s="1">
        <f t="shared" si="18"/>
        <v>0</v>
      </c>
      <c r="O22" s="27">
        <f t="shared" si="19"/>
        <v>0</v>
      </c>
    </row>
    <row r="23" spans="1:15" s="9" customFormat="1" ht="111.75" customHeight="1" x14ac:dyDescent="0.2">
      <c r="A23" s="26">
        <v>10</v>
      </c>
      <c r="B23" s="44" t="s">
        <v>61</v>
      </c>
      <c r="C23" s="12"/>
      <c r="D23" s="45">
        <v>2</v>
      </c>
      <c r="E23" s="45" t="s">
        <v>50</v>
      </c>
      <c r="F23" s="13"/>
      <c r="G23" s="11">
        <v>0</v>
      </c>
      <c r="H23" s="1">
        <f t="shared" si="13"/>
        <v>0</v>
      </c>
      <c r="I23" s="11"/>
      <c r="J23" s="1">
        <f t="shared" si="14"/>
        <v>0</v>
      </c>
      <c r="K23" s="1">
        <f t="shared" si="15"/>
        <v>0</v>
      </c>
      <c r="L23" s="1">
        <f t="shared" si="16"/>
        <v>0</v>
      </c>
      <c r="M23" s="1">
        <f t="shared" si="17"/>
        <v>0</v>
      </c>
      <c r="N23" s="1">
        <f t="shared" si="18"/>
        <v>0</v>
      </c>
      <c r="O23" s="27">
        <f t="shared" si="19"/>
        <v>0</v>
      </c>
    </row>
    <row r="24" spans="1:15" s="9" customFormat="1" ht="96" customHeight="1" x14ac:dyDescent="0.2">
      <c r="A24" s="26">
        <v>11</v>
      </c>
      <c r="B24" s="44" t="s">
        <v>62</v>
      </c>
      <c r="C24" s="12"/>
      <c r="D24" s="45">
        <v>1</v>
      </c>
      <c r="E24" s="45" t="s">
        <v>50</v>
      </c>
      <c r="F24" s="13"/>
      <c r="G24" s="11">
        <v>0</v>
      </c>
      <c r="H24" s="1">
        <f t="shared" si="13"/>
        <v>0</v>
      </c>
      <c r="I24" s="11"/>
      <c r="J24" s="1">
        <f t="shared" si="14"/>
        <v>0</v>
      </c>
      <c r="K24" s="1">
        <f t="shared" si="15"/>
        <v>0</v>
      </c>
      <c r="L24" s="1">
        <f t="shared" si="16"/>
        <v>0</v>
      </c>
      <c r="M24" s="1">
        <f t="shared" si="17"/>
        <v>0</v>
      </c>
      <c r="N24" s="1">
        <f t="shared" si="18"/>
        <v>0</v>
      </c>
      <c r="O24" s="27">
        <f t="shared" si="19"/>
        <v>0</v>
      </c>
    </row>
    <row r="25" spans="1:15" s="9" customFormat="1" ht="207.75" customHeight="1" x14ac:dyDescent="0.2">
      <c r="A25" s="26">
        <v>12</v>
      </c>
      <c r="B25" s="44" t="s">
        <v>63</v>
      </c>
      <c r="C25" s="12"/>
      <c r="D25" s="45">
        <v>2</v>
      </c>
      <c r="E25" s="45" t="s">
        <v>50</v>
      </c>
      <c r="F25" s="13"/>
      <c r="G25" s="11">
        <v>0</v>
      </c>
      <c r="H25" s="1">
        <f t="shared" si="13"/>
        <v>0</v>
      </c>
      <c r="I25" s="11"/>
      <c r="J25" s="1">
        <f t="shared" si="14"/>
        <v>0</v>
      </c>
      <c r="K25" s="1">
        <f t="shared" si="15"/>
        <v>0</v>
      </c>
      <c r="L25" s="1">
        <f t="shared" si="16"/>
        <v>0</v>
      </c>
      <c r="M25" s="1">
        <f t="shared" si="17"/>
        <v>0</v>
      </c>
      <c r="N25" s="1">
        <f t="shared" si="18"/>
        <v>0</v>
      </c>
      <c r="O25" s="27">
        <f t="shared" si="19"/>
        <v>0</v>
      </c>
    </row>
    <row r="26" spans="1:15" s="9" customFormat="1" ht="102" customHeight="1" thickBot="1" x14ac:dyDescent="0.25">
      <c r="A26" s="26">
        <v>13</v>
      </c>
      <c r="B26" s="44" t="s">
        <v>64</v>
      </c>
      <c r="C26" s="12"/>
      <c r="D26" s="45">
        <v>1</v>
      </c>
      <c r="E26" s="45" t="s">
        <v>51</v>
      </c>
      <c r="F26" s="13"/>
      <c r="G26" s="11">
        <v>0</v>
      </c>
      <c r="H26" s="1">
        <f t="shared" si="13"/>
        <v>0</v>
      </c>
      <c r="I26" s="11"/>
      <c r="J26" s="1">
        <f t="shared" si="14"/>
        <v>0</v>
      </c>
      <c r="K26" s="1">
        <f t="shared" si="15"/>
        <v>0</v>
      </c>
      <c r="L26" s="1">
        <f t="shared" si="16"/>
        <v>0</v>
      </c>
      <c r="M26" s="1">
        <f t="shared" si="17"/>
        <v>0</v>
      </c>
      <c r="N26" s="1">
        <f t="shared" si="18"/>
        <v>0</v>
      </c>
      <c r="O26" s="27">
        <f t="shared" si="19"/>
        <v>0</v>
      </c>
    </row>
    <row r="27" spans="1:15" s="9" customFormat="1" ht="42" customHeight="1" thickBot="1" x14ac:dyDescent="0.3">
      <c r="A27" s="78" t="s">
        <v>25</v>
      </c>
      <c r="B27" s="79"/>
      <c r="C27" s="79"/>
      <c r="D27" s="79"/>
      <c r="E27" s="79"/>
      <c r="F27" s="79"/>
      <c r="G27" s="79"/>
      <c r="H27" s="79"/>
      <c r="I27" s="79"/>
      <c r="J27" s="79"/>
      <c r="K27" s="79"/>
      <c r="L27" s="90" t="s">
        <v>26</v>
      </c>
      <c r="M27" s="91"/>
      <c r="N27" s="91"/>
      <c r="O27" s="35">
        <f>SUMIF(G:G,0%,L:L)+SUMIF(G:G,"",L:L)</f>
        <v>0</v>
      </c>
    </row>
    <row r="28" spans="1:15" s="9" customFormat="1" ht="39" customHeight="1" x14ac:dyDescent="0.25">
      <c r="A28" s="62" t="s">
        <v>47</v>
      </c>
      <c r="B28" s="63"/>
      <c r="C28" s="63"/>
      <c r="D28" s="63"/>
      <c r="E28" s="63"/>
      <c r="F28" s="63"/>
      <c r="G28" s="63"/>
      <c r="H28" s="63"/>
      <c r="I28" s="63"/>
      <c r="J28" s="63"/>
      <c r="K28" s="64"/>
      <c r="L28" s="84" t="s">
        <v>27</v>
      </c>
      <c r="M28" s="85"/>
      <c r="N28" s="85"/>
      <c r="O28" s="36">
        <f>SUMIF(G:G,5%,L:L)</f>
        <v>0</v>
      </c>
    </row>
    <row r="29" spans="1:15" s="9" customFormat="1" ht="30" customHeight="1" x14ac:dyDescent="0.25">
      <c r="A29" s="65"/>
      <c r="B29" s="66"/>
      <c r="C29" s="66"/>
      <c r="D29" s="66"/>
      <c r="E29" s="66"/>
      <c r="F29" s="66"/>
      <c r="G29" s="66"/>
      <c r="H29" s="66"/>
      <c r="I29" s="66"/>
      <c r="J29" s="66"/>
      <c r="K29" s="67"/>
      <c r="L29" s="84" t="s">
        <v>28</v>
      </c>
      <c r="M29" s="85"/>
      <c r="N29" s="85"/>
      <c r="O29" s="36">
        <f>SUMIF(G:G,19%,L:L)</f>
        <v>0</v>
      </c>
    </row>
    <row r="30" spans="1:15" s="9" customFormat="1" ht="30" customHeight="1" x14ac:dyDescent="0.25">
      <c r="A30" s="65"/>
      <c r="B30" s="66"/>
      <c r="C30" s="66"/>
      <c r="D30" s="66"/>
      <c r="E30" s="66"/>
      <c r="F30" s="66"/>
      <c r="G30" s="66"/>
      <c r="H30" s="66"/>
      <c r="I30" s="66"/>
      <c r="J30" s="66"/>
      <c r="K30" s="67"/>
      <c r="L30" s="86" t="s">
        <v>21</v>
      </c>
      <c r="M30" s="87"/>
      <c r="N30" s="87"/>
      <c r="O30" s="37">
        <f>SUM(O27:O29)</f>
        <v>0</v>
      </c>
    </row>
    <row r="31" spans="1:15" s="9" customFormat="1" ht="30" customHeight="1" x14ac:dyDescent="0.25">
      <c r="A31" s="65"/>
      <c r="B31" s="66"/>
      <c r="C31" s="66"/>
      <c r="D31" s="66"/>
      <c r="E31" s="66"/>
      <c r="F31" s="66"/>
      <c r="G31" s="66"/>
      <c r="H31" s="66"/>
      <c r="I31" s="66"/>
      <c r="J31" s="66"/>
      <c r="K31" s="67"/>
      <c r="L31" s="88" t="s">
        <v>29</v>
      </c>
      <c r="M31" s="89"/>
      <c r="N31" s="89"/>
      <c r="O31" s="38">
        <f>SUMIF(G:G,5%,M:M)</f>
        <v>0</v>
      </c>
    </row>
    <row r="32" spans="1:15" s="9" customFormat="1" ht="30" customHeight="1" x14ac:dyDescent="0.25">
      <c r="A32" s="65"/>
      <c r="B32" s="66"/>
      <c r="C32" s="66"/>
      <c r="D32" s="66"/>
      <c r="E32" s="66"/>
      <c r="F32" s="66"/>
      <c r="G32" s="66"/>
      <c r="H32" s="66"/>
      <c r="I32" s="66"/>
      <c r="J32" s="66"/>
      <c r="K32" s="67"/>
      <c r="L32" s="88" t="s">
        <v>30</v>
      </c>
      <c r="M32" s="89"/>
      <c r="N32" s="89"/>
      <c r="O32" s="38">
        <f>SUMIF(G:G,19%,M:M)</f>
        <v>0</v>
      </c>
    </row>
    <row r="33" spans="1:17" s="9" customFormat="1" ht="30" customHeight="1" x14ac:dyDescent="0.25">
      <c r="A33" s="65"/>
      <c r="B33" s="66"/>
      <c r="C33" s="66"/>
      <c r="D33" s="66"/>
      <c r="E33" s="66"/>
      <c r="F33" s="66"/>
      <c r="G33" s="66"/>
      <c r="H33" s="66"/>
      <c r="I33" s="66"/>
      <c r="J33" s="66"/>
      <c r="K33" s="67"/>
      <c r="L33" s="86" t="s">
        <v>31</v>
      </c>
      <c r="M33" s="87"/>
      <c r="N33" s="87"/>
      <c r="O33" s="37">
        <f>SUM(O31:O32)</f>
        <v>0</v>
      </c>
    </row>
    <row r="34" spans="1:17" s="9" customFormat="1" ht="30" customHeight="1" x14ac:dyDescent="0.25">
      <c r="A34" s="65"/>
      <c r="B34" s="66"/>
      <c r="C34" s="66"/>
      <c r="D34" s="66"/>
      <c r="E34" s="66"/>
      <c r="F34" s="66"/>
      <c r="G34" s="66"/>
      <c r="H34" s="66"/>
      <c r="I34" s="66"/>
      <c r="J34" s="66"/>
      <c r="K34" s="67"/>
      <c r="L34" s="84" t="s">
        <v>32</v>
      </c>
      <c r="M34" s="85"/>
      <c r="N34" s="85"/>
      <c r="O34" s="36">
        <f>SUMIF(I:I,8%,N:N)</f>
        <v>0</v>
      </c>
    </row>
    <row r="35" spans="1:17" s="9" customFormat="1" ht="37.5" customHeight="1" x14ac:dyDescent="0.25">
      <c r="A35" s="65"/>
      <c r="B35" s="66"/>
      <c r="C35" s="66"/>
      <c r="D35" s="66"/>
      <c r="E35" s="66"/>
      <c r="F35" s="66"/>
      <c r="G35" s="66"/>
      <c r="H35" s="66"/>
      <c r="I35" s="66"/>
      <c r="J35" s="66"/>
      <c r="K35" s="67"/>
      <c r="L35" s="82" t="s">
        <v>33</v>
      </c>
      <c r="M35" s="83"/>
      <c r="N35" s="83"/>
      <c r="O35" s="37">
        <f>SUM(O34)</f>
        <v>0</v>
      </c>
    </row>
    <row r="36" spans="1:17" s="9" customFormat="1" ht="32.25" customHeight="1" thickBot="1" x14ac:dyDescent="0.3">
      <c r="A36" s="68"/>
      <c r="B36" s="69"/>
      <c r="C36" s="69"/>
      <c r="D36" s="69"/>
      <c r="E36" s="69"/>
      <c r="F36" s="69"/>
      <c r="G36" s="69"/>
      <c r="H36" s="69"/>
      <c r="I36" s="69"/>
      <c r="J36" s="69"/>
      <c r="K36" s="70"/>
      <c r="L36" s="80" t="s">
        <v>34</v>
      </c>
      <c r="M36" s="81"/>
      <c r="N36" s="81"/>
      <c r="O36" s="39">
        <f>+O30+O33+O35</f>
        <v>0</v>
      </c>
    </row>
    <row r="38" spans="1:17" ht="50.1" customHeight="1" thickBot="1" x14ac:dyDescent="0.3">
      <c r="B38" s="71"/>
      <c r="C38" s="71"/>
    </row>
    <row r="39" spans="1:17" x14ac:dyDescent="0.25">
      <c r="B39" s="49" t="s">
        <v>35</v>
      </c>
      <c r="C39" s="49"/>
    </row>
    <row r="40" spans="1:17" ht="15" customHeight="1" x14ac:dyDescent="0.25">
      <c r="M40" s="41"/>
      <c r="N40" s="42"/>
      <c r="O40" s="43"/>
    </row>
    <row r="41" spans="1:17" ht="15.75" customHeight="1" x14ac:dyDescent="0.25">
      <c r="M41" s="41"/>
      <c r="N41" s="42"/>
      <c r="O41" s="43"/>
    </row>
    <row r="42" spans="1:17" ht="15" customHeight="1" x14ac:dyDescent="0.25">
      <c r="A42" s="10" t="s">
        <v>36</v>
      </c>
      <c r="M42" s="41"/>
      <c r="N42" s="42"/>
      <c r="O42" s="43"/>
    </row>
    <row r="43" spans="1:17" x14ac:dyDescent="0.25">
      <c r="A43" s="48" t="s">
        <v>37</v>
      </c>
      <c r="B43" s="48"/>
      <c r="C43" s="48"/>
      <c r="D43" s="48"/>
      <c r="E43" s="48"/>
      <c r="F43" s="48"/>
      <c r="G43" s="48"/>
      <c r="H43" s="48"/>
      <c r="I43" s="48"/>
      <c r="J43" s="48"/>
      <c r="K43" s="48"/>
      <c r="L43" s="48"/>
      <c r="M43" s="48"/>
      <c r="N43" s="48"/>
      <c r="O43" s="48"/>
      <c r="P43" s="2"/>
      <c r="Q43" s="2"/>
    </row>
    <row r="44" spans="1:17" ht="15" customHeight="1" x14ac:dyDescent="0.25">
      <c r="A44" s="47" t="s">
        <v>38</v>
      </c>
      <c r="B44" s="47"/>
      <c r="C44" s="47"/>
      <c r="D44" s="47"/>
      <c r="E44" s="47"/>
      <c r="F44" s="47"/>
      <c r="G44" s="47"/>
      <c r="H44" s="47"/>
      <c r="I44" s="47"/>
      <c r="J44" s="47"/>
      <c r="K44" s="47"/>
      <c r="L44" s="47"/>
      <c r="M44" s="47"/>
      <c r="N44" s="47"/>
      <c r="O44" s="47"/>
      <c r="P44" s="40"/>
      <c r="Q44" s="40"/>
    </row>
    <row r="45" spans="1:17" x14ac:dyDescent="0.25">
      <c r="A45" s="46" t="s">
        <v>39</v>
      </c>
      <c r="B45" s="46"/>
      <c r="C45" s="46"/>
      <c r="D45" s="46"/>
      <c r="E45" s="46"/>
      <c r="F45" s="46"/>
      <c r="G45" s="46"/>
      <c r="H45" s="46"/>
      <c r="I45" s="46"/>
      <c r="J45" s="46"/>
      <c r="K45" s="46"/>
      <c r="L45" s="46"/>
      <c r="M45" s="46"/>
      <c r="N45" s="46"/>
      <c r="O45" s="46"/>
      <c r="P45" s="5"/>
      <c r="Q45" s="5"/>
    </row>
    <row r="46" spans="1:17" x14ac:dyDescent="0.25">
      <c r="A46" s="46" t="s">
        <v>40</v>
      </c>
      <c r="B46" s="46"/>
      <c r="C46" s="46"/>
      <c r="D46" s="46"/>
      <c r="E46" s="46"/>
      <c r="F46" s="46"/>
      <c r="G46" s="46"/>
      <c r="H46" s="46"/>
      <c r="I46" s="46"/>
      <c r="J46" s="46"/>
      <c r="K46" s="46"/>
      <c r="L46" s="46"/>
      <c r="M46" s="46"/>
      <c r="N46" s="46"/>
      <c r="O46" s="46"/>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YOjP42rc0Zzhl9TOiGfTZQ93uIOPb1j5Ch8tuIDFGw4XY5R9T7YwTm3lhXAlQJv0VHM1Gaw/+/ZNMPUXjizV/Q==" saltValue="4IyfjlbqFyq0M3p8et+Wcg==" spinCount="100000" sheet="1" selectLockedCells="1"/>
  <mergeCells count="35">
    <mergeCell ref="L31:N31"/>
    <mergeCell ref="L30:N30"/>
    <mergeCell ref="L29:N29"/>
    <mergeCell ref="L28:N28"/>
    <mergeCell ref="L27:N27"/>
    <mergeCell ref="L36:N36"/>
    <mergeCell ref="L35:N35"/>
    <mergeCell ref="L34:N34"/>
    <mergeCell ref="L33:N33"/>
    <mergeCell ref="L32:N32"/>
    <mergeCell ref="A28:K36"/>
    <mergeCell ref="F9:I9"/>
    <mergeCell ref="B38:C38"/>
    <mergeCell ref="A9:B11"/>
    <mergeCell ref="D9:E9"/>
    <mergeCell ref="D11:E11"/>
    <mergeCell ref="A27:K27"/>
    <mergeCell ref="M11:N11"/>
    <mergeCell ref="M9:N9"/>
    <mergeCell ref="K9:L9"/>
    <mergeCell ref="K11:L11"/>
    <mergeCell ref="F11:I11"/>
    <mergeCell ref="A2:A5"/>
    <mergeCell ref="B2:M2"/>
    <mergeCell ref="N2:O2"/>
    <mergeCell ref="B3:M3"/>
    <mergeCell ref="N3:O3"/>
    <mergeCell ref="B4:M5"/>
    <mergeCell ref="N4:O4"/>
    <mergeCell ref="N5:O5"/>
    <mergeCell ref="A46:O46"/>
    <mergeCell ref="A45:O45"/>
    <mergeCell ref="A44:O44"/>
    <mergeCell ref="A43:O43"/>
    <mergeCell ref="B39:C3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G14:G26</xm:sqref>
        </x14:dataValidation>
        <x14:dataValidation type="list" allowBlank="1" showInputMessage="1" showErrorMessage="1" xr:uid="{00000000-0002-0000-0000-000008000000}">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2024-03-12T13:57:36Z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