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mailunicundiedu-my.sharepoint.com/personal/hyvalbuena_ucundinamarca_edu_co/Documents/1. UDEC 2024/CONTRATACION DIRECTA 2024/9. F-CD-048 TRANSPORTE PARES/3. DOCUMENTOS A PUBLICAR/"/>
    </mc:Choice>
  </mc:AlternateContent>
  <xr:revisionPtr revIDLastSave="309" documentId="8_{D34CB5E5-15ED-4246-AE6C-272EDA40FBD7}" xr6:coauthVersionLast="47" xr6:coauthVersionMax="47" xr10:uidLastSave="{03D3438B-F269-45BF-B524-989AF38CAEB0}"/>
  <bookViews>
    <workbookView xWindow="-120" yWindow="-120" windowWidth="21840" windowHeight="13020" xr2:uid="{00000000-000D-0000-FFFF-FFFF00000000}"/>
  </bookViews>
  <sheets>
    <sheet name="PRECIOS BAJOS TRACTO SUCESIVO" sheetId="1" r:id="rId1"/>
    <sheet name="Hoja1" sheetId="2" state="hidden" r:id="rId2"/>
  </sheets>
  <definedNames>
    <definedName name="_xlnm.Print_Area" localSheetId="0">'PRECIOS BAJOS TRACTO SUCESIVO'!$A$1:$J$51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H24" i="1"/>
  <c r="J24" i="1" s="1"/>
  <c r="L24" i="1"/>
  <c r="N24" i="1"/>
  <c r="P24" i="1"/>
  <c r="R24" i="1"/>
  <c r="G25" i="1"/>
  <c r="H25" i="1"/>
  <c r="J25" i="1" s="1"/>
  <c r="L25" i="1"/>
  <c r="N25" i="1"/>
  <c r="P25" i="1"/>
  <c r="R25" i="1"/>
  <c r="G26" i="1"/>
  <c r="H26" i="1"/>
  <c r="J26" i="1" s="1"/>
  <c r="L26" i="1"/>
  <c r="N26" i="1"/>
  <c r="P26" i="1"/>
  <c r="R26" i="1"/>
  <c r="G27" i="1"/>
  <c r="H27" i="1"/>
  <c r="J27" i="1" s="1"/>
  <c r="L27" i="1"/>
  <c r="N27" i="1"/>
  <c r="P27" i="1"/>
  <c r="R27" i="1"/>
  <c r="G28" i="1"/>
  <c r="H28" i="1"/>
  <c r="J28" i="1" s="1"/>
  <c r="L28" i="1"/>
  <c r="N28" i="1"/>
  <c r="S28" i="1" s="1"/>
  <c r="P28" i="1"/>
  <c r="R28" i="1"/>
  <c r="G29" i="1"/>
  <c r="H29" i="1"/>
  <c r="J29" i="1" s="1"/>
  <c r="L29" i="1"/>
  <c r="N29" i="1"/>
  <c r="P29" i="1"/>
  <c r="R29" i="1"/>
  <c r="G30" i="1"/>
  <c r="H30" i="1"/>
  <c r="J30" i="1" s="1"/>
  <c r="L30" i="1"/>
  <c r="N30" i="1"/>
  <c r="P30" i="1"/>
  <c r="R30" i="1"/>
  <c r="G31" i="1"/>
  <c r="H31" i="1"/>
  <c r="J31" i="1" s="1"/>
  <c r="L31" i="1"/>
  <c r="N31" i="1"/>
  <c r="P31" i="1"/>
  <c r="R31" i="1"/>
  <c r="G32" i="1"/>
  <c r="H32" i="1"/>
  <c r="J32" i="1" s="1"/>
  <c r="L32" i="1"/>
  <c r="N32" i="1"/>
  <c r="P32" i="1"/>
  <c r="R32" i="1"/>
  <c r="G33" i="1"/>
  <c r="H33" i="1"/>
  <c r="J33" i="1" s="1"/>
  <c r="L33" i="1"/>
  <c r="N33" i="1"/>
  <c r="P33" i="1"/>
  <c r="R33" i="1"/>
  <c r="G34" i="1"/>
  <c r="H34" i="1"/>
  <c r="J34" i="1" s="1"/>
  <c r="L34" i="1"/>
  <c r="N34" i="1"/>
  <c r="S34" i="1" s="1"/>
  <c r="P34" i="1"/>
  <c r="R34" i="1"/>
  <c r="G35" i="1"/>
  <c r="H35" i="1"/>
  <c r="J35" i="1" s="1"/>
  <c r="L35" i="1"/>
  <c r="N35" i="1"/>
  <c r="P35" i="1"/>
  <c r="R35" i="1"/>
  <c r="G36" i="1"/>
  <c r="H36" i="1"/>
  <c r="J36" i="1" s="1"/>
  <c r="L36" i="1"/>
  <c r="S36" i="1" s="1"/>
  <c r="N36" i="1"/>
  <c r="P36" i="1"/>
  <c r="R36" i="1"/>
  <c r="G37" i="1"/>
  <c r="H37" i="1"/>
  <c r="J37" i="1" s="1"/>
  <c r="L37" i="1"/>
  <c r="N37" i="1"/>
  <c r="P37" i="1"/>
  <c r="R37" i="1"/>
  <c r="G38" i="1"/>
  <c r="H38" i="1"/>
  <c r="J38" i="1" s="1"/>
  <c r="L38" i="1"/>
  <c r="N38" i="1"/>
  <c r="P38" i="1"/>
  <c r="R38" i="1"/>
  <c r="G39" i="1"/>
  <c r="H39" i="1"/>
  <c r="J39" i="1" s="1"/>
  <c r="L39" i="1"/>
  <c r="N39" i="1"/>
  <c r="P39" i="1"/>
  <c r="R39" i="1"/>
  <c r="G40" i="1"/>
  <c r="H40" i="1"/>
  <c r="J40" i="1" s="1"/>
  <c r="L40" i="1"/>
  <c r="N40" i="1"/>
  <c r="P40" i="1"/>
  <c r="R40" i="1"/>
  <c r="G41" i="1"/>
  <c r="H41" i="1"/>
  <c r="J41" i="1" s="1"/>
  <c r="L41" i="1"/>
  <c r="N41" i="1"/>
  <c r="P41" i="1"/>
  <c r="R41" i="1"/>
  <c r="S35" i="1" l="1"/>
  <c r="S39" i="1"/>
  <c r="S29" i="1"/>
  <c r="S33" i="1"/>
  <c r="S27" i="1"/>
  <c r="S31" i="1"/>
  <c r="S40" i="1"/>
  <c r="S38" i="1"/>
  <c r="S32" i="1"/>
  <c r="S30" i="1"/>
  <c r="S41" i="1"/>
  <c r="S37" i="1"/>
  <c r="S26" i="1"/>
  <c r="S25" i="1"/>
  <c r="S24"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alcChain>
</file>

<file path=xl/sharedStrings.xml><?xml version="1.0" encoding="utf-8"?>
<sst xmlns="http://schemas.openxmlformats.org/spreadsheetml/2006/main" count="65" uniqueCount="52">
  <si>
    <t>MACROPROCESO DE APOYO</t>
  </si>
  <si>
    <t>CÓDIGO:  ABSr140</t>
  </si>
  <si>
    <t>PROCESO GESTIÓN BIENES Y SERVICIOS</t>
  </si>
  <si>
    <t>VERSIÓN: 1</t>
  </si>
  <si>
    <t>JUSTIFICACION DE PRECIOS ARTIFICIALMENTE BAJOS TRACTO SUCESIVO</t>
  </si>
  <si>
    <t>VIGENCIA: 2023-07-31</t>
  </si>
  <si>
    <t>PÁGINA: 1 de 1</t>
  </si>
  <si>
    <t>32.1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</si>
  <si>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AAAA   /  MM    /   DD</t>
    </r>
  </si>
  <si>
    <t>NOMBRE DEL COTIZANTE:</t>
  </si>
  <si>
    <t>NIT / CÉDULA:</t>
  </si>
  <si>
    <t>OBJETO:</t>
  </si>
  <si>
    <t>FICHA ANÁLISIS DE COTIZACIONES RECEPCIONADAS</t>
  </si>
  <si>
    <r>
      <t xml:space="preserve">NOTA 7: </t>
    </r>
    <r>
      <rPr>
        <sz val="11"/>
        <color theme="1"/>
        <rFont val="Arial"/>
        <family val="2"/>
      </rPr>
      <t>señor oferente recuerde validar los datos contenidos en la columna DIFERENCIA ENTRE VALOR OFERTADO DE CADA ITEM  VS DESAGREGACION , toda vez que esta columna muestra si existe diferencia. Recuerde que la sumatoria de los porcentajes no podrán superar el 100% del VALOR OFERTADO DE CADA ITEM, por lo tanto no deberán existir diferencias.</t>
    </r>
  </si>
  <si>
    <t>DIFERENCIA ENTRE VALOR OFERTADO DE CADA ITEM  VS DESAGREGACION</t>
  </si>
  <si>
    <t>NUMERO</t>
  </si>
  <si>
    <t>ESPECIFICACION TÉCNICA</t>
  </si>
  <si>
    <t>PRECIO DE REFERENCIA  INCLUIDO  IMPUESTOS APLICABLES (VALOR MÁXIMO)</t>
  </si>
  <si>
    <t>PORCENTAJE REPRESENTATIVO EN EL PRECIO DE REFERENCIA</t>
  </si>
  <si>
    <t>VALOR MÍNIMO ACEPTABLE DEL P. 80%</t>
  </si>
  <si>
    <t xml:space="preserve">VALOR ECONOMICO DE LA OFERTA PRESENTADA POR EL OFERENTE INCLUIDO IMPUESTOS APLICABLES </t>
  </si>
  <si>
    <t xml:space="preserve">ALERTA VALOR MÍNIMO ACEPTABLE </t>
  </si>
  <si>
    <t>COSTO DEL BIEN Y SERVICIO U OBRA</t>
  </si>
  <si>
    <t xml:space="preserve">GASTOS GENERALES </t>
  </si>
  <si>
    <t>IMPREVISTOS</t>
  </si>
  <si>
    <t>UTILIDAD MARGINAL</t>
  </si>
  <si>
    <t>PORCENTAJE %</t>
  </si>
  <si>
    <t xml:space="preserve">VALOR </t>
  </si>
  <si>
    <r>
      <rPr>
        <b/>
        <sz val="11"/>
        <color theme="1"/>
        <rFont val="Arial"/>
        <family val="2"/>
      </rPr>
      <t>NOTA 1:</t>
    </r>
    <r>
      <rPr>
        <sz val="11"/>
        <color theme="1"/>
        <rFont val="Arial"/>
        <family val="2"/>
      </rPr>
      <t xml:space="preserve"> Es obligación del oferente diligenciar el presente documento sin modificarlo, si el valor ofertado de UNO O MÁS ÍTEMS es inferior al 80% del precio de referencia publicado por la Universidad de Cundinamarca.
</t>
    </r>
    <r>
      <rPr>
        <b/>
        <sz val="11"/>
        <color theme="1"/>
        <rFont val="Arial"/>
        <family val="2"/>
      </rPr>
      <t>NOTA 2:</t>
    </r>
    <r>
      <rPr>
        <sz val="11"/>
        <color theme="1"/>
        <rFont val="Arial"/>
        <family val="2"/>
      </rPr>
      <t xml:space="preserve"> Señor oferente es de obligatoriedad, que la justificación de los precios aparentemente bajos este soportado con evidencias que conlleve a la veracidad de la justificación, es decir, que el oferente debe allegar documentos que soporte dichos precios cotizados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NOTA 3:</t>
    </r>
    <r>
      <rPr>
        <sz val="11"/>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4:</t>
    </r>
    <r>
      <rPr>
        <sz val="11"/>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1"/>
        <color theme="1"/>
        <rFont val="Arial"/>
        <family val="2"/>
      </rPr>
      <t>NOTA 5:</t>
    </r>
    <r>
      <rPr>
        <sz val="11"/>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precio de referencia, como también se aclara que no se permite contener valores con decimales.
</t>
    </r>
    <r>
      <rPr>
        <b/>
        <sz val="11"/>
        <color theme="1"/>
        <rFont val="Arial"/>
        <family val="2"/>
      </rPr>
      <t>NOTA 6.</t>
    </r>
    <r>
      <rPr>
        <sz val="11"/>
        <color theme="1"/>
        <rFont val="Arial"/>
        <family val="2"/>
      </rPr>
      <t xml:space="preserve"> Cuando el valor el valor de la cotización exceda el presupuesto oficial (precio de referencia), será causal de rechazo conforme lo establecido en ABSr097 y/o invitación pública y/o privada que soporta el proeso de cotización.</t>
    </r>
  </si>
  <si>
    <r>
      <rPr>
        <b/>
        <sz val="11"/>
        <color theme="1"/>
        <rFont val="Arial"/>
        <family val="2"/>
      </rPr>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t>
    </r>
    <r>
      <rPr>
        <sz val="11"/>
        <color theme="1"/>
        <rFont val="Arial"/>
        <family val="2"/>
      </rPr>
      <t xml:space="preserve">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r>
  </si>
  <si>
    <t>Justificación: "Recuerde que deberá adjuntar la evidencias que soporten lo indicado en este espacio"</t>
  </si>
  <si>
    <t>NOMBRE DEL OFERENTE Y/O REPRESENTANTE LEGAL</t>
  </si>
  <si>
    <t>FIRMA DEL OFERENTE Y/O REPRESENTANTE LEGAL</t>
  </si>
  <si>
    <t>32.1-41</t>
  </si>
  <si>
    <t>Diagonal 18 No. 20-29 Fusagasugá – Cundinamarca</t>
  </si>
  <si>
    <t>Teléfono: (601) 8281483 Línea Gratuita: 018000180414</t>
  </si>
  <si>
    <t xml:space="preserve">www.ucundinamarca.edu.co E-mail: info@ucundinamarca.edu.co </t>
  </si>
  <si>
    <t>NIT: 890.680.062-2</t>
  </si>
  <si>
    <t>Contratar el servicio de transporte terrestre para la atención de las visitas de expertos colaborativos, pares académicos y/o consejeros, designados por el Ministerio de Educación Nacional y/o Consejo Nacional de Acreditación, en el marco de la obtención y/o renovación de registro calificado y acreditación en alta calidad.</t>
  </si>
  <si>
    <t>BOGOTÁ – FUSAGASUGÁ - BOGOTÁ</t>
  </si>
  <si>
    <t>IBAGUÉ- FUSAGASUGÁ – IBAGUÉ</t>
  </si>
  <si>
    <t>BOGOTÁ – FUSAGASUGÁ -BOGOTÁ</t>
  </si>
  <si>
    <t>IBAGUÉ - GIRARDOT- IBAGUÉ</t>
  </si>
  <si>
    <t>BOGOTÁ – GIRARDOT- BOGOTÁ</t>
  </si>
  <si>
    <t>IBAGUÉ – GIRARDOT - IBAGUÉ</t>
  </si>
  <si>
    <t>BOGOTÁ – UBATÉ - BOGOTÁ</t>
  </si>
  <si>
    <t>BOGOTÁ – FACATATIVÁ - BOGOTÁ</t>
  </si>
  <si>
    <t>BOGOTÁ – CHÍA - BOGOTÁ</t>
  </si>
  <si>
    <t>BOGOTÁ – ZIPAQUIRÁ - BOGOTÁ</t>
  </si>
  <si>
    <t>BOGOTÁ – SOACHA - BOGOTÁ</t>
  </si>
  <si>
    <t>AUTOMOVIL O CAMIONETA (1 A 4 PAX)</t>
  </si>
  <si>
    <t>CANTIDAD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</si>
</sst>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s>
  <fonts count="1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sz val="11"/>
      <color theme="0" tint="-0.34998626667073579"/>
      <name val="Arial"/>
      <family val="2"/>
    </font>
    <font>
      <b/>
      <sz val="11"/>
      <color theme="0"/>
      <name val="Arial"/>
      <family val="2"/>
    </font>
    <font>
      <sz val="11"/>
      <name val="Arial"/>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99">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4" fontId="4" fillId="2" borderId="1" xfId="0" applyNumberFormat="1" applyFont="1" applyFill="1" applyBorder="1" applyAlignment="1" applyProtection="1">
      <alignment horizontal="left" vertical="center"/>
      <protection hidden="1"/>
    </xf>
    <xf numFmtId="44" fontId="4" fillId="2" borderId="0" xfId="0" applyNumberFormat="1" applyFont="1" applyFill="1" applyAlignment="1" applyProtection="1">
      <alignment horizontal="left"/>
      <protection hidden="1"/>
    </xf>
    <xf numFmtId="42" fontId="5" fillId="4" borderId="1" xfId="0" applyNumberFormat="1" applyFont="1" applyFill="1" applyBorder="1" applyAlignment="1" applyProtection="1">
      <alignment horizontal="right" vertical="center" shrinkToFit="1"/>
      <protection hidden="1"/>
    </xf>
    <xf numFmtId="0" fontId="4" fillId="2"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4" fillId="2" borderId="1" xfId="0" applyFont="1" applyFill="1" applyBorder="1" applyAlignment="1" applyProtection="1">
      <alignment horizontal="center" vertical="center" wrapText="1"/>
      <protection hidden="1"/>
    </xf>
    <xf numFmtId="0" fontId="4" fillId="5" borderId="1" xfId="0" applyFont="1" applyFill="1" applyBorder="1" applyAlignment="1" applyProtection="1">
      <alignment horizontal="center" vertical="center" wrapText="1"/>
      <protection hidden="1"/>
    </xf>
    <xf numFmtId="10" fontId="9" fillId="2" borderId="3" xfId="2" applyNumberFormat="1" applyFont="1" applyFill="1" applyBorder="1" applyAlignment="1" applyProtection="1">
      <alignment horizontal="center" vertical="center"/>
      <protection hidden="1"/>
    </xf>
    <xf numFmtId="165" fontId="9" fillId="2" borderId="3" xfId="4" applyNumberFormat="1" applyFont="1" applyFill="1" applyBorder="1" applyAlignment="1" applyProtection="1">
      <alignment horizontal="center" vertical="center"/>
      <protection hidden="1"/>
    </xf>
    <xf numFmtId="44" fontId="9" fillId="2" borderId="3" xfId="4" applyFont="1" applyFill="1" applyBorder="1" applyAlignment="1" applyProtection="1">
      <alignment horizontal="center" vertical="center"/>
      <protection locked="0"/>
    </xf>
    <xf numFmtId="9" fontId="9" fillId="0" borderId="3" xfId="2" applyFont="1" applyFill="1" applyBorder="1" applyAlignment="1" applyProtection="1">
      <alignment horizontal="center" vertical="center" wrapText="1"/>
      <protection hidden="1"/>
    </xf>
    <xf numFmtId="9" fontId="2" fillId="2" borderId="3" xfId="1" applyNumberFormat="1"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10" fontId="2" fillId="2" borderId="0" xfId="0" applyNumberFormat="1" applyFont="1" applyFill="1" applyAlignment="1" applyProtection="1">
      <alignment horizontal="left" vertical="center" wrapText="1"/>
      <protection hidden="1"/>
    </xf>
    <xf numFmtId="44" fontId="2" fillId="2" borderId="0" xfId="0" applyNumberFormat="1" applyFont="1" applyFill="1" applyAlignment="1" applyProtection="1">
      <alignment horizontal="left" vertical="center" wrapText="1"/>
      <protection hidden="1"/>
    </xf>
    <xf numFmtId="41" fontId="2" fillId="5" borderId="3" xfId="1" applyFont="1" applyFill="1" applyBorder="1" applyAlignment="1" applyProtection="1">
      <alignment horizontal="left" vertical="center" wrapText="1"/>
    </xf>
    <xf numFmtId="164" fontId="2" fillId="5" borderId="3" xfId="1" applyNumberFormat="1" applyFont="1" applyFill="1" applyBorder="1" applyAlignment="1" applyProtection="1">
      <alignment horizontal="left" vertical="center" wrapText="1"/>
    </xf>
    <xf numFmtId="0" fontId="2" fillId="2" borderId="0" xfId="0" applyFont="1" applyFill="1" applyAlignment="1" applyProtection="1">
      <alignment vertical="top" wrapText="1"/>
      <protection hidden="1"/>
    </xf>
    <xf numFmtId="0" fontId="4" fillId="2" borderId="4" xfId="0" applyFont="1" applyFill="1" applyBorder="1" applyAlignment="1" applyProtection="1">
      <alignment vertical="top" wrapText="1"/>
      <protection locked="0"/>
    </xf>
    <xf numFmtId="0" fontId="10" fillId="0" borderId="23" xfId="0" applyFont="1" applyBorder="1" applyAlignment="1" applyProtection="1">
      <alignment vertical="center" wrapText="1"/>
      <protection hidden="1"/>
    </xf>
    <xf numFmtId="0" fontId="10" fillId="0" borderId="1" xfId="0" applyFont="1" applyBorder="1" applyAlignment="1" applyProtection="1">
      <alignment vertical="center" wrapText="1"/>
      <protection hidden="1"/>
    </xf>
    <xf numFmtId="0" fontId="4" fillId="2" borderId="0" xfId="0" applyFont="1" applyFill="1" applyAlignment="1" applyProtection="1">
      <alignment horizontal="left" vertical="center"/>
      <protection hidden="1"/>
    </xf>
    <xf numFmtId="0" fontId="2" fillId="2" borderId="0" xfId="0" applyFont="1" applyFill="1" applyAlignment="1" applyProtection="1">
      <alignment horizontal="center"/>
      <protection locked="0"/>
    </xf>
    <xf numFmtId="0" fontId="10" fillId="2" borderId="0" xfId="0" applyFont="1" applyFill="1" applyAlignment="1" applyProtection="1">
      <alignment horizontal="center" wrapText="1"/>
      <protection locked="0"/>
    </xf>
    <xf numFmtId="0" fontId="10" fillId="2" borderId="0" xfId="0" applyFont="1" applyFill="1" applyAlignment="1" applyProtection="1">
      <alignment horizontal="center"/>
      <protection locked="0"/>
    </xf>
    <xf numFmtId="0" fontId="2" fillId="6" borderId="0" xfId="0" applyFont="1" applyFill="1" applyAlignment="1" applyProtection="1">
      <alignment horizontal="center" vertical="center" wrapText="1"/>
      <protection locked="0"/>
    </xf>
    <xf numFmtId="0" fontId="4" fillId="2" borderId="0" xfId="0" applyFont="1" applyFill="1" applyAlignment="1" applyProtection="1">
      <alignment horizontal="center"/>
      <protection hidden="1"/>
    </xf>
    <xf numFmtId="0" fontId="4" fillId="6" borderId="0" xfId="0" applyFont="1" applyFill="1" applyAlignment="1" applyProtection="1">
      <alignment horizontal="center" vertical="center" wrapText="1"/>
      <protection locked="0"/>
    </xf>
    <xf numFmtId="0" fontId="3" fillId="0" borderId="1" xfId="0" applyFont="1" applyBorder="1" applyAlignment="1" applyProtection="1">
      <alignment vertical="top" wrapText="1"/>
      <protection hidden="1"/>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4" fillId="5"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4" fillId="5" borderId="18"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25"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9" fillId="0" borderId="20" xfId="0" applyFont="1" applyBorder="1" applyAlignment="1" applyProtection="1">
      <alignment horizontal="center" vertical="center" wrapText="1"/>
      <protection hidden="1"/>
    </xf>
    <xf numFmtId="0" fontId="9" fillId="0" borderId="2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22" xfId="0" applyFont="1" applyBorder="1" applyAlignment="1" applyProtection="1">
      <alignment horizontal="center" vertical="center" wrapText="1"/>
      <protection hidden="1"/>
    </xf>
    <xf numFmtId="0" fontId="2" fillId="2" borderId="0" xfId="0" applyFont="1" applyFill="1" applyAlignment="1" applyProtection="1">
      <alignment horizontal="center"/>
      <protection hidden="1"/>
    </xf>
    <xf numFmtId="0" fontId="2" fillId="2" borderId="2" xfId="0" applyFont="1" applyFill="1" applyBorder="1" applyAlignment="1" applyProtection="1">
      <alignment horizontal="left" vertical="center" wrapText="1"/>
      <protection hidden="1"/>
    </xf>
    <xf numFmtId="0" fontId="2" fillId="2" borderId="4" xfId="0" applyFont="1" applyFill="1" applyBorder="1" applyAlignment="1" applyProtection="1">
      <alignment horizontal="left" vertical="center" wrapText="1"/>
      <protection hidden="1"/>
    </xf>
    <xf numFmtId="0" fontId="2" fillId="2" borderId="11" xfId="0" applyFont="1" applyFill="1" applyBorder="1" applyAlignment="1" applyProtection="1">
      <alignment horizontal="left" vertical="center" wrapText="1"/>
      <protection hidden="1"/>
    </xf>
    <xf numFmtId="0" fontId="2" fillId="2" borderId="12" xfId="0" applyFont="1" applyFill="1" applyBorder="1" applyAlignment="1" applyProtection="1">
      <alignment horizontal="left" vertical="center" wrapText="1"/>
      <protection hidden="1"/>
    </xf>
    <xf numFmtId="0" fontId="6" fillId="0" borderId="18"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10" fontId="8" fillId="3" borderId="6" xfId="0" applyNumberFormat="1" applyFont="1" applyFill="1" applyBorder="1" applyAlignment="1" applyProtection="1">
      <alignment horizontal="center" vertical="center" wrapText="1"/>
      <protection hidden="1"/>
    </xf>
    <xf numFmtId="10" fontId="8" fillId="3" borderId="5" xfId="0" applyNumberFormat="1" applyFont="1" applyFill="1" applyBorder="1" applyAlignment="1" applyProtection="1">
      <alignment horizontal="center" vertical="center" wrapText="1"/>
      <protection hidden="1"/>
    </xf>
    <xf numFmtId="44" fontId="8" fillId="3" borderId="6" xfId="0" applyNumberFormat="1" applyFont="1" applyFill="1" applyBorder="1" applyAlignment="1" applyProtection="1">
      <alignment horizontal="center" vertical="center" wrapText="1"/>
      <protection hidden="1"/>
    </xf>
    <xf numFmtId="44" fontId="8" fillId="3" borderId="5" xfId="0" applyNumberFormat="1" applyFont="1" applyFill="1" applyBorder="1" applyAlignment="1" applyProtection="1">
      <alignment horizontal="center" vertical="center" wrapText="1"/>
      <protection hidden="1"/>
    </xf>
    <xf numFmtId="0" fontId="8" fillId="3" borderId="18"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19" xfId="0" applyFont="1" applyFill="1" applyBorder="1" applyAlignment="1" applyProtection="1">
      <alignment horizontal="center" vertical="center" wrapText="1"/>
      <protection hidden="1"/>
    </xf>
    <xf numFmtId="0" fontId="8" fillId="3" borderId="15"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left" vertical="center"/>
      <protection locked="0"/>
    </xf>
    <xf numFmtId="0" fontId="8" fillId="3" borderId="24" xfId="0" applyFont="1" applyFill="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8"/>
  <sheetViews>
    <sheetView tabSelected="1" topLeftCell="A23" zoomScale="59" zoomScaleNormal="59" zoomScaleSheetLayoutView="98" workbookViewId="0">
      <selection activeCell="I29" sqref="I29"/>
    </sheetView>
  </sheetViews>
  <sheetFormatPr baseColWidth="10" defaultColWidth="0" defaultRowHeight="0" customHeight="1" zeroHeight="1" x14ac:dyDescent="0.25"/>
  <cols>
    <col min="1" max="1" width="1.85546875" style="11" customWidth="1"/>
    <col min="2" max="2" width="12.28515625" style="2" customWidth="1"/>
    <col min="3" max="3" width="29.42578125" style="2" customWidth="1"/>
    <col min="4" max="4" width="47.85546875" style="2" customWidth="1"/>
    <col min="5" max="5" width="19.28515625" style="2" customWidth="1"/>
    <col min="6" max="6" width="18.28515625" style="2" customWidth="1"/>
    <col min="7" max="7" width="23" style="4" customWidth="1"/>
    <col min="8" max="8" width="18.28515625" style="5" customWidth="1"/>
    <col min="9" max="9" width="37.28515625" style="5" customWidth="1"/>
    <col min="10" max="10" width="27.42578125" style="2" customWidth="1"/>
    <col min="11" max="11" width="20.140625" style="2" bestFit="1" customWidth="1"/>
    <col min="12" max="12" width="27.42578125" style="2" customWidth="1"/>
    <col min="13" max="13" width="20.140625" style="2" bestFit="1" customWidth="1"/>
    <col min="14" max="14" width="27.42578125" style="2" customWidth="1"/>
    <col min="15" max="15" width="20.140625" style="2" bestFit="1" customWidth="1"/>
    <col min="16" max="16" width="27.42578125" style="2" customWidth="1"/>
    <col min="17" max="17" width="20.140625" style="2" bestFit="1" customWidth="1"/>
    <col min="18" max="18" width="23.5703125" style="2" customWidth="1"/>
    <col min="19" max="19" width="25.28515625" style="2" customWidth="1"/>
    <col min="20" max="48" width="0" style="11" hidden="1" customWidth="1"/>
    <col min="49" max="16384" width="11.42578125" style="11" hidden="1"/>
  </cols>
  <sheetData>
    <row r="1" spans="2:19" s="2" customFormat="1" ht="14.25" x14ac:dyDescent="0.2">
      <c r="G1" s="4"/>
      <c r="H1" s="5"/>
      <c r="I1" s="5"/>
    </row>
    <row r="2" spans="2:19" s="2" customFormat="1" ht="15.75" customHeight="1" x14ac:dyDescent="0.2">
      <c r="B2" s="37"/>
      <c r="C2" s="52" t="s">
        <v>0</v>
      </c>
      <c r="D2" s="53"/>
      <c r="E2" s="53"/>
      <c r="F2" s="53"/>
      <c r="G2" s="53"/>
      <c r="H2" s="53"/>
      <c r="I2" s="53"/>
      <c r="J2" s="53"/>
      <c r="K2" s="53"/>
      <c r="L2" s="53"/>
      <c r="M2" s="53"/>
      <c r="N2" s="53"/>
      <c r="O2" s="53"/>
      <c r="P2" s="53"/>
      <c r="Q2" s="54"/>
      <c r="R2" s="50" t="s">
        <v>1</v>
      </c>
      <c r="S2" s="51"/>
    </row>
    <row r="3" spans="2:19" s="2" customFormat="1" ht="15.75" customHeight="1" x14ac:dyDescent="0.2">
      <c r="B3" s="37"/>
      <c r="C3" s="52" t="s">
        <v>2</v>
      </c>
      <c r="D3" s="53"/>
      <c r="E3" s="53"/>
      <c r="F3" s="53"/>
      <c r="G3" s="53"/>
      <c r="H3" s="53"/>
      <c r="I3" s="53"/>
      <c r="J3" s="53"/>
      <c r="K3" s="53"/>
      <c r="L3" s="53"/>
      <c r="M3" s="53"/>
      <c r="N3" s="53"/>
      <c r="O3" s="53"/>
      <c r="P3" s="53"/>
      <c r="Q3" s="54"/>
      <c r="R3" s="50" t="s">
        <v>3</v>
      </c>
      <c r="S3" s="51"/>
    </row>
    <row r="4" spans="2:19" s="2" customFormat="1" ht="16.5" customHeight="1" x14ac:dyDescent="0.2">
      <c r="B4" s="37"/>
      <c r="C4" s="78" t="s">
        <v>4</v>
      </c>
      <c r="D4" s="79"/>
      <c r="E4" s="79"/>
      <c r="F4" s="79"/>
      <c r="G4" s="79"/>
      <c r="H4" s="79"/>
      <c r="I4" s="79"/>
      <c r="J4" s="79"/>
      <c r="K4" s="79"/>
      <c r="L4" s="79"/>
      <c r="M4" s="79"/>
      <c r="N4" s="79"/>
      <c r="O4" s="79"/>
      <c r="P4" s="79"/>
      <c r="Q4" s="80"/>
      <c r="R4" s="50" t="s">
        <v>5</v>
      </c>
      <c r="S4" s="51"/>
    </row>
    <row r="5" spans="2:19" s="2" customFormat="1" ht="15" customHeight="1" x14ac:dyDescent="0.2">
      <c r="B5" s="37"/>
      <c r="C5" s="81"/>
      <c r="D5" s="82"/>
      <c r="E5" s="82"/>
      <c r="F5" s="82"/>
      <c r="G5" s="82"/>
      <c r="H5" s="82"/>
      <c r="I5" s="82"/>
      <c r="J5" s="82"/>
      <c r="K5" s="82"/>
      <c r="L5" s="82"/>
      <c r="M5" s="82"/>
      <c r="N5" s="82"/>
      <c r="O5" s="82"/>
      <c r="P5" s="82"/>
      <c r="Q5" s="83"/>
      <c r="R5" s="50" t="s">
        <v>6</v>
      </c>
      <c r="S5" s="51"/>
    </row>
    <row r="6" spans="2:19" ht="15" x14ac:dyDescent="0.25"/>
    <row r="7" spans="2:19" s="2" customFormat="1" ht="14.25" x14ac:dyDescent="0.2">
      <c r="B7" s="12" t="s">
        <v>7</v>
      </c>
      <c r="C7" s="12"/>
      <c r="G7" s="4"/>
      <c r="H7" s="5"/>
      <c r="I7" s="5"/>
    </row>
    <row r="8" spans="2:19" s="2" customFormat="1" ht="14.25" x14ac:dyDescent="0.2">
      <c r="G8" s="4"/>
      <c r="H8" s="5"/>
      <c r="I8" s="5"/>
    </row>
    <row r="9" spans="2:19" s="2" customFormat="1" ht="22.15" customHeight="1" x14ac:dyDescent="0.2">
      <c r="B9" s="64" t="s">
        <v>8</v>
      </c>
      <c r="C9" s="65"/>
      <c r="D9" s="66"/>
      <c r="E9" s="95"/>
      <c r="G9" s="4"/>
      <c r="H9" s="5"/>
      <c r="I9" s="6" t="s">
        <v>9</v>
      </c>
      <c r="J9" s="38"/>
      <c r="K9" s="38"/>
    </row>
    <row r="10" spans="2:19" s="2" customFormat="1" ht="36.6" customHeight="1" x14ac:dyDescent="0.2">
      <c r="B10" s="46"/>
      <c r="C10" s="46"/>
      <c r="D10" s="46"/>
      <c r="E10" s="30"/>
      <c r="G10" s="4"/>
      <c r="H10" s="5"/>
      <c r="I10" s="6" t="s">
        <v>10</v>
      </c>
      <c r="J10" s="39"/>
      <c r="K10" s="40"/>
    </row>
    <row r="11" spans="2:19" s="2" customFormat="1" ht="15" x14ac:dyDescent="0.25">
      <c r="B11" s="46"/>
      <c r="C11" s="46"/>
      <c r="D11" s="46"/>
      <c r="E11" s="30"/>
      <c r="G11" s="4"/>
      <c r="H11" s="5"/>
      <c r="I11" s="7"/>
    </row>
    <row r="12" spans="2:19" s="2" customFormat="1" ht="14.25" x14ac:dyDescent="0.2">
      <c r="G12" s="4"/>
      <c r="H12" s="5"/>
      <c r="I12" s="5"/>
    </row>
    <row r="13" spans="2:19" ht="15" x14ac:dyDescent="0.25">
      <c r="B13" s="3" t="s">
        <v>11</v>
      </c>
      <c r="C13" s="3"/>
      <c r="G13" s="2"/>
      <c r="H13" s="2"/>
      <c r="I13" s="2"/>
    </row>
    <row r="14" spans="2:19" ht="15" customHeight="1" x14ac:dyDescent="0.25">
      <c r="B14" s="55" t="s">
        <v>38</v>
      </c>
      <c r="C14" s="56"/>
      <c r="D14" s="56"/>
      <c r="E14" s="56"/>
      <c r="F14" s="56"/>
      <c r="G14" s="56"/>
      <c r="H14" s="56"/>
      <c r="I14" s="56"/>
      <c r="J14" s="56"/>
      <c r="K14" s="56"/>
      <c r="L14" s="56"/>
      <c r="M14" s="56"/>
      <c r="N14" s="56"/>
      <c r="O14" s="57"/>
    </row>
    <row r="15" spans="2:19" ht="15" x14ac:dyDescent="0.25">
      <c r="B15" s="58"/>
      <c r="C15" s="59"/>
      <c r="D15" s="59"/>
      <c r="E15" s="59"/>
      <c r="F15" s="59"/>
      <c r="G15" s="59"/>
      <c r="H15" s="59"/>
      <c r="I15" s="59"/>
      <c r="J15" s="59"/>
      <c r="K15" s="59"/>
      <c r="L15" s="59"/>
      <c r="M15" s="59"/>
      <c r="N15" s="59"/>
      <c r="O15" s="60"/>
    </row>
    <row r="16" spans="2:19" ht="15" x14ac:dyDescent="0.25">
      <c r="B16" s="61"/>
      <c r="C16" s="62"/>
      <c r="D16" s="62"/>
      <c r="E16" s="62"/>
      <c r="F16" s="62"/>
      <c r="G16" s="62"/>
      <c r="H16" s="62"/>
      <c r="I16" s="62"/>
      <c r="J16" s="62"/>
      <c r="K16" s="62"/>
      <c r="L16" s="62"/>
      <c r="M16" s="62"/>
      <c r="N16" s="62"/>
      <c r="O16" s="63"/>
    </row>
    <row r="17" spans="2:19" ht="15" x14ac:dyDescent="0.25"/>
    <row r="18" spans="2:19" ht="15" x14ac:dyDescent="0.25"/>
    <row r="19" spans="2:19" ht="15" x14ac:dyDescent="0.25"/>
    <row r="20" spans="2:19" ht="15.75" thickBot="1" x14ac:dyDescent="0.3"/>
    <row r="21" spans="2:19" ht="42.75" customHeight="1" thickBot="1" x14ac:dyDescent="0.3">
      <c r="B21" s="47" t="s">
        <v>12</v>
      </c>
      <c r="C21" s="48"/>
      <c r="D21" s="48"/>
      <c r="E21" s="48"/>
      <c r="F21" s="49"/>
      <c r="G21" s="49"/>
      <c r="H21" s="49"/>
      <c r="I21" s="49"/>
      <c r="J21" s="49"/>
      <c r="K21" s="43" t="s">
        <v>13</v>
      </c>
      <c r="L21" s="44"/>
      <c r="M21" s="44"/>
      <c r="N21" s="44"/>
      <c r="O21" s="44"/>
      <c r="P21" s="44"/>
      <c r="Q21" s="44"/>
      <c r="R21" s="45"/>
      <c r="S21" s="41" t="s">
        <v>14</v>
      </c>
    </row>
    <row r="22" spans="2:19" ht="21.75" customHeight="1" x14ac:dyDescent="0.25">
      <c r="B22" s="85" t="s">
        <v>15</v>
      </c>
      <c r="C22" s="91" t="s">
        <v>16</v>
      </c>
      <c r="D22" s="92"/>
      <c r="E22" s="91" t="s">
        <v>51</v>
      </c>
      <c r="F22" s="48" t="s">
        <v>17</v>
      </c>
      <c r="G22" s="87" t="s">
        <v>18</v>
      </c>
      <c r="H22" s="89" t="s">
        <v>19</v>
      </c>
      <c r="I22" s="89" t="s">
        <v>20</v>
      </c>
      <c r="J22" s="48" t="s">
        <v>21</v>
      </c>
      <c r="K22" s="42" t="s">
        <v>22</v>
      </c>
      <c r="L22" s="42"/>
      <c r="M22" s="42" t="s">
        <v>23</v>
      </c>
      <c r="N22" s="42"/>
      <c r="O22" s="42" t="s">
        <v>24</v>
      </c>
      <c r="P22" s="42"/>
      <c r="Q22" s="42" t="s">
        <v>25</v>
      </c>
      <c r="R22" s="42"/>
      <c r="S22" s="41"/>
    </row>
    <row r="23" spans="2:19" ht="90.75" customHeight="1" thickBot="1" x14ac:dyDescent="0.3">
      <c r="B23" s="86"/>
      <c r="C23" s="93"/>
      <c r="D23" s="94"/>
      <c r="E23" s="96"/>
      <c r="F23" s="84"/>
      <c r="G23" s="88"/>
      <c r="H23" s="90"/>
      <c r="I23" s="90"/>
      <c r="J23" s="84"/>
      <c r="K23" s="13" t="s">
        <v>26</v>
      </c>
      <c r="L23" s="14" t="s">
        <v>27</v>
      </c>
      <c r="M23" s="13" t="s">
        <v>26</v>
      </c>
      <c r="N23" s="14" t="s">
        <v>27</v>
      </c>
      <c r="O23" s="13" t="s">
        <v>26</v>
      </c>
      <c r="P23" s="14" t="s">
        <v>27</v>
      </c>
      <c r="Q23" s="13" t="s">
        <v>26</v>
      </c>
      <c r="R23" s="14" t="s">
        <v>27</v>
      </c>
      <c r="S23" s="41"/>
    </row>
    <row r="24" spans="2:19" ht="42.75" customHeight="1" x14ac:dyDescent="0.25">
      <c r="B24" s="72">
        <v>1</v>
      </c>
      <c r="C24" s="69" t="s">
        <v>50</v>
      </c>
      <c r="D24" s="28" t="s">
        <v>39</v>
      </c>
      <c r="E24" s="97">
        <v>1</v>
      </c>
      <c r="F24" s="8">
        <v>570405</v>
      </c>
      <c r="G24" s="15">
        <f>+IFERROR(I24/F24,"-")</f>
        <v>0</v>
      </c>
      <c r="H24" s="16">
        <f>+F24*80%</f>
        <v>456324</v>
      </c>
      <c r="I24" s="17"/>
      <c r="J24" s="18" t="str">
        <f>IF(I24&lt;H24," OFERTA CON PRECIO APARENTEMENTE BAJO","VALOR MINIMO ACEPTABLE")</f>
        <v xml:space="preserve"> OFERTA CON PRECIO APARENTEMENTE BAJO</v>
      </c>
      <c r="K24" s="19"/>
      <c r="L24" s="24">
        <f>+ROUND(I24*K24,0)</f>
        <v>0</v>
      </c>
      <c r="M24" s="19"/>
      <c r="N24" s="24">
        <f>+ROUND(I24*M24,0)</f>
        <v>0</v>
      </c>
      <c r="O24" s="19"/>
      <c r="P24" s="24">
        <f t="shared" ref="P24:P41" si="0">+ROUND(I24*O24,0)</f>
        <v>0</v>
      </c>
      <c r="Q24" s="19"/>
      <c r="R24" s="24">
        <f t="shared" ref="R24:R41" si="1">+ROUND(I24*Q24,0)</f>
        <v>0</v>
      </c>
      <c r="S24" s="25">
        <f>ROUND(I24-L24-N24-P24-R24,0)</f>
        <v>0</v>
      </c>
    </row>
    <row r="25" spans="2:19" ht="43.5" customHeight="1" x14ac:dyDescent="0.25">
      <c r="B25" s="70"/>
      <c r="C25" s="70"/>
      <c r="D25" s="29" t="s">
        <v>40</v>
      </c>
      <c r="E25" s="98">
        <v>1</v>
      </c>
      <c r="F25" s="8">
        <v>669250</v>
      </c>
      <c r="G25" s="15">
        <f t="shared" ref="G25:G41" si="2">+IFERROR(I25/F25,"-")</f>
        <v>0</v>
      </c>
      <c r="H25" s="16">
        <f t="shared" ref="H25:H41" si="3">+F25*80%</f>
        <v>535400</v>
      </c>
      <c r="I25" s="17"/>
      <c r="J25" s="18" t="str">
        <f t="shared" ref="J25:J41" si="4">IF(I25&lt;H25," OFERTA CON PRECIO APARENTEMENTE BAJO","VALOR MINIMO ACEPTABLE")</f>
        <v xml:space="preserve"> OFERTA CON PRECIO APARENTEMENTE BAJO</v>
      </c>
      <c r="K25" s="19"/>
      <c r="L25" s="24">
        <f t="shared" ref="L25:L41" si="5">+ROUND(I25*K25,0)</f>
        <v>0</v>
      </c>
      <c r="M25" s="19"/>
      <c r="N25" s="24">
        <f t="shared" ref="N25:N41" si="6">+ROUND(I25*M25,0)</f>
        <v>0</v>
      </c>
      <c r="O25" s="19"/>
      <c r="P25" s="24">
        <f t="shared" si="0"/>
        <v>0</v>
      </c>
      <c r="Q25" s="19"/>
      <c r="R25" s="24">
        <f t="shared" si="1"/>
        <v>0</v>
      </c>
      <c r="S25" s="25">
        <f t="shared" ref="S25:S41" si="7">ROUND(I25-L25-N25-P25-R25,0)</f>
        <v>0</v>
      </c>
    </row>
    <row r="26" spans="2:19" ht="27" customHeight="1" x14ac:dyDescent="0.25">
      <c r="B26" s="70"/>
      <c r="C26" s="70"/>
      <c r="D26" s="29" t="s">
        <v>41</v>
      </c>
      <c r="E26" s="98">
        <v>2</v>
      </c>
      <c r="F26" s="8">
        <v>940405</v>
      </c>
      <c r="G26" s="15">
        <f t="shared" si="2"/>
        <v>0</v>
      </c>
      <c r="H26" s="16">
        <f t="shared" si="3"/>
        <v>752324</v>
      </c>
      <c r="I26" s="17"/>
      <c r="J26" s="18" t="str">
        <f t="shared" si="4"/>
        <v xml:space="preserve"> OFERTA CON PRECIO APARENTEMENTE BAJO</v>
      </c>
      <c r="K26" s="19"/>
      <c r="L26" s="24">
        <f t="shared" si="5"/>
        <v>0</v>
      </c>
      <c r="M26" s="19"/>
      <c r="N26" s="24">
        <f t="shared" si="6"/>
        <v>0</v>
      </c>
      <c r="O26" s="19"/>
      <c r="P26" s="24">
        <f t="shared" si="0"/>
        <v>0</v>
      </c>
      <c r="Q26" s="19"/>
      <c r="R26" s="24">
        <f t="shared" si="1"/>
        <v>0</v>
      </c>
      <c r="S26" s="25">
        <f t="shared" si="7"/>
        <v>0</v>
      </c>
    </row>
    <row r="27" spans="2:19" ht="28.5" customHeight="1" x14ac:dyDescent="0.25">
      <c r="B27" s="70"/>
      <c r="C27" s="70"/>
      <c r="D27" s="29" t="s">
        <v>40</v>
      </c>
      <c r="E27" s="98">
        <v>2</v>
      </c>
      <c r="F27" s="8">
        <v>969250</v>
      </c>
      <c r="G27" s="15">
        <f t="shared" si="2"/>
        <v>0</v>
      </c>
      <c r="H27" s="16">
        <f t="shared" si="3"/>
        <v>775400</v>
      </c>
      <c r="I27" s="17"/>
      <c r="J27" s="18" t="str">
        <f t="shared" si="4"/>
        <v xml:space="preserve"> OFERTA CON PRECIO APARENTEMENTE BAJO</v>
      </c>
      <c r="K27" s="19"/>
      <c r="L27" s="24">
        <f t="shared" si="5"/>
        <v>0</v>
      </c>
      <c r="M27" s="19"/>
      <c r="N27" s="24">
        <f t="shared" si="6"/>
        <v>0</v>
      </c>
      <c r="O27" s="19"/>
      <c r="P27" s="24">
        <f t="shared" si="0"/>
        <v>0</v>
      </c>
      <c r="Q27" s="19"/>
      <c r="R27" s="24">
        <f t="shared" si="1"/>
        <v>0</v>
      </c>
      <c r="S27" s="25">
        <f t="shared" si="7"/>
        <v>0</v>
      </c>
    </row>
    <row r="28" spans="2:19" ht="27" customHeight="1" x14ac:dyDescent="0.25">
      <c r="B28" s="70"/>
      <c r="C28" s="70"/>
      <c r="D28" s="29" t="s">
        <v>42</v>
      </c>
      <c r="E28" s="98">
        <v>1</v>
      </c>
      <c r="F28" s="8">
        <v>1230800</v>
      </c>
      <c r="G28" s="15">
        <f t="shared" si="2"/>
        <v>0</v>
      </c>
      <c r="H28" s="16">
        <f t="shared" si="3"/>
        <v>984640</v>
      </c>
      <c r="I28" s="17"/>
      <c r="J28" s="18" t="str">
        <f t="shared" si="4"/>
        <v xml:space="preserve"> OFERTA CON PRECIO APARENTEMENTE BAJO</v>
      </c>
      <c r="K28" s="19"/>
      <c r="L28" s="24">
        <f t="shared" si="5"/>
        <v>0</v>
      </c>
      <c r="M28" s="19"/>
      <c r="N28" s="24">
        <f t="shared" si="6"/>
        <v>0</v>
      </c>
      <c r="O28" s="19"/>
      <c r="P28" s="24">
        <f t="shared" si="0"/>
        <v>0</v>
      </c>
      <c r="Q28" s="19"/>
      <c r="R28" s="24">
        <f t="shared" si="1"/>
        <v>0</v>
      </c>
      <c r="S28" s="25">
        <f t="shared" si="7"/>
        <v>0</v>
      </c>
    </row>
    <row r="29" spans="2:19" ht="29.25" customHeight="1" x14ac:dyDescent="0.25">
      <c r="B29" s="70"/>
      <c r="C29" s="70"/>
      <c r="D29" s="29" t="s">
        <v>43</v>
      </c>
      <c r="E29" s="98">
        <v>1</v>
      </c>
      <c r="F29" s="8">
        <v>871050</v>
      </c>
      <c r="G29" s="15">
        <f t="shared" si="2"/>
        <v>0</v>
      </c>
      <c r="H29" s="16">
        <f t="shared" si="3"/>
        <v>696840</v>
      </c>
      <c r="I29" s="17"/>
      <c r="J29" s="18" t="str">
        <f t="shared" si="4"/>
        <v xml:space="preserve"> OFERTA CON PRECIO APARENTEMENTE BAJO</v>
      </c>
      <c r="K29" s="19"/>
      <c r="L29" s="24">
        <f t="shared" si="5"/>
        <v>0</v>
      </c>
      <c r="M29" s="19"/>
      <c r="N29" s="24">
        <f t="shared" si="6"/>
        <v>0</v>
      </c>
      <c r="O29" s="19"/>
      <c r="P29" s="24">
        <f t="shared" si="0"/>
        <v>0</v>
      </c>
      <c r="Q29" s="19"/>
      <c r="R29" s="24">
        <f t="shared" si="1"/>
        <v>0</v>
      </c>
      <c r="S29" s="25">
        <f t="shared" si="7"/>
        <v>0</v>
      </c>
    </row>
    <row r="30" spans="2:19" ht="31.5" customHeight="1" x14ac:dyDescent="0.25">
      <c r="B30" s="70"/>
      <c r="C30" s="70"/>
      <c r="D30" s="29" t="s">
        <v>44</v>
      </c>
      <c r="E30" s="98">
        <v>2</v>
      </c>
      <c r="F30" s="8">
        <v>1530800</v>
      </c>
      <c r="G30" s="15">
        <f t="shared" si="2"/>
        <v>0</v>
      </c>
      <c r="H30" s="16">
        <f t="shared" si="3"/>
        <v>1224640</v>
      </c>
      <c r="I30" s="17"/>
      <c r="J30" s="18" t="str">
        <f t="shared" si="4"/>
        <v xml:space="preserve"> OFERTA CON PRECIO APARENTEMENTE BAJO</v>
      </c>
      <c r="K30" s="19"/>
      <c r="L30" s="24">
        <f t="shared" si="5"/>
        <v>0</v>
      </c>
      <c r="M30" s="19"/>
      <c r="N30" s="24">
        <f t="shared" si="6"/>
        <v>0</v>
      </c>
      <c r="O30" s="19"/>
      <c r="P30" s="24">
        <f t="shared" si="0"/>
        <v>0</v>
      </c>
      <c r="Q30" s="19"/>
      <c r="R30" s="24">
        <f t="shared" si="1"/>
        <v>0</v>
      </c>
      <c r="S30" s="25">
        <f t="shared" si="7"/>
        <v>0</v>
      </c>
    </row>
    <row r="31" spans="2:19" ht="34.5" customHeight="1" x14ac:dyDescent="0.25">
      <c r="B31" s="70"/>
      <c r="C31" s="70"/>
      <c r="D31" s="29" t="s">
        <v>43</v>
      </c>
      <c r="E31" s="98">
        <v>2</v>
      </c>
      <c r="F31" s="8">
        <v>1096050</v>
      </c>
      <c r="G31" s="15">
        <f t="shared" si="2"/>
        <v>0</v>
      </c>
      <c r="H31" s="16">
        <f t="shared" si="3"/>
        <v>876840</v>
      </c>
      <c r="I31" s="17"/>
      <c r="J31" s="18" t="str">
        <f t="shared" si="4"/>
        <v xml:space="preserve"> OFERTA CON PRECIO APARENTEMENTE BAJO</v>
      </c>
      <c r="K31" s="19"/>
      <c r="L31" s="24">
        <f t="shared" si="5"/>
        <v>0</v>
      </c>
      <c r="M31" s="19"/>
      <c r="N31" s="24">
        <f t="shared" si="6"/>
        <v>0</v>
      </c>
      <c r="O31" s="19"/>
      <c r="P31" s="24">
        <f t="shared" si="0"/>
        <v>0</v>
      </c>
      <c r="Q31" s="19"/>
      <c r="R31" s="24">
        <f t="shared" si="1"/>
        <v>0</v>
      </c>
      <c r="S31" s="25">
        <f t="shared" si="7"/>
        <v>0</v>
      </c>
    </row>
    <row r="32" spans="2:19" ht="33.75" customHeight="1" x14ac:dyDescent="0.25">
      <c r="B32" s="70"/>
      <c r="C32" s="70"/>
      <c r="D32" s="29" t="s">
        <v>45</v>
      </c>
      <c r="E32" s="98">
        <v>1</v>
      </c>
      <c r="F32" s="8">
        <v>875000</v>
      </c>
      <c r="G32" s="15">
        <f t="shared" si="2"/>
        <v>0</v>
      </c>
      <c r="H32" s="16">
        <f t="shared" si="3"/>
        <v>700000</v>
      </c>
      <c r="I32" s="17"/>
      <c r="J32" s="18" t="str">
        <f t="shared" si="4"/>
        <v xml:space="preserve"> OFERTA CON PRECIO APARENTEMENTE BAJO</v>
      </c>
      <c r="K32" s="19"/>
      <c r="L32" s="24">
        <f t="shared" si="5"/>
        <v>0</v>
      </c>
      <c r="M32" s="19"/>
      <c r="N32" s="24">
        <f t="shared" si="6"/>
        <v>0</v>
      </c>
      <c r="O32" s="19"/>
      <c r="P32" s="24">
        <f t="shared" si="0"/>
        <v>0</v>
      </c>
      <c r="Q32" s="19"/>
      <c r="R32" s="24">
        <f t="shared" si="1"/>
        <v>0</v>
      </c>
      <c r="S32" s="25">
        <f t="shared" si="7"/>
        <v>0</v>
      </c>
    </row>
    <row r="33" spans="1:19" ht="42" customHeight="1" x14ac:dyDescent="0.25">
      <c r="B33" s="70"/>
      <c r="C33" s="70"/>
      <c r="D33" s="29" t="s">
        <v>45</v>
      </c>
      <c r="E33" s="98">
        <v>2</v>
      </c>
      <c r="F33" s="8">
        <v>1246800</v>
      </c>
      <c r="G33" s="15">
        <f t="shared" si="2"/>
        <v>0</v>
      </c>
      <c r="H33" s="16">
        <f t="shared" si="3"/>
        <v>997440</v>
      </c>
      <c r="I33" s="17"/>
      <c r="J33" s="18" t="str">
        <f t="shared" si="4"/>
        <v xml:space="preserve"> OFERTA CON PRECIO APARENTEMENTE BAJO</v>
      </c>
      <c r="K33" s="19"/>
      <c r="L33" s="24">
        <f t="shared" si="5"/>
        <v>0</v>
      </c>
      <c r="M33" s="19"/>
      <c r="N33" s="24">
        <f t="shared" si="6"/>
        <v>0</v>
      </c>
      <c r="O33" s="19"/>
      <c r="P33" s="24">
        <f t="shared" si="0"/>
        <v>0</v>
      </c>
      <c r="Q33" s="19"/>
      <c r="R33" s="24">
        <f t="shared" si="1"/>
        <v>0</v>
      </c>
      <c r="S33" s="25">
        <f t="shared" si="7"/>
        <v>0</v>
      </c>
    </row>
    <row r="34" spans="1:19" ht="40.5" customHeight="1" x14ac:dyDescent="0.25">
      <c r="B34" s="70"/>
      <c r="C34" s="70"/>
      <c r="D34" s="29" t="s">
        <v>46</v>
      </c>
      <c r="E34" s="98">
        <v>1</v>
      </c>
      <c r="F34" s="8">
        <v>838670</v>
      </c>
      <c r="G34" s="15">
        <f t="shared" si="2"/>
        <v>0</v>
      </c>
      <c r="H34" s="16">
        <f t="shared" si="3"/>
        <v>670936</v>
      </c>
      <c r="I34" s="17"/>
      <c r="J34" s="18" t="str">
        <f t="shared" si="4"/>
        <v xml:space="preserve"> OFERTA CON PRECIO APARENTEMENTE BAJO</v>
      </c>
      <c r="K34" s="19"/>
      <c r="L34" s="24">
        <f t="shared" si="5"/>
        <v>0</v>
      </c>
      <c r="M34" s="19"/>
      <c r="N34" s="24">
        <f t="shared" si="6"/>
        <v>0</v>
      </c>
      <c r="O34" s="19"/>
      <c r="P34" s="24">
        <f t="shared" si="0"/>
        <v>0</v>
      </c>
      <c r="Q34" s="19"/>
      <c r="R34" s="24">
        <f t="shared" si="1"/>
        <v>0</v>
      </c>
      <c r="S34" s="25">
        <f t="shared" si="7"/>
        <v>0</v>
      </c>
    </row>
    <row r="35" spans="1:19" ht="33" customHeight="1" x14ac:dyDescent="0.25">
      <c r="B35" s="70"/>
      <c r="C35" s="70"/>
      <c r="D35" s="29" t="s">
        <v>46</v>
      </c>
      <c r="E35" s="98">
        <v>2</v>
      </c>
      <c r="F35" s="8">
        <v>1163670</v>
      </c>
      <c r="G35" s="15">
        <f t="shared" si="2"/>
        <v>0</v>
      </c>
      <c r="H35" s="16">
        <f t="shared" si="3"/>
        <v>930936</v>
      </c>
      <c r="I35" s="17"/>
      <c r="J35" s="18" t="str">
        <f t="shared" si="4"/>
        <v xml:space="preserve"> OFERTA CON PRECIO APARENTEMENTE BAJO</v>
      </c>
      <c r="K35" s="19"/>
      <c r="L35" s="24">
        <f t="shared" si="5"/>
        <v>0</v>
      </c>
      <c r="M35" s="19"/>
      <c r="N35" s="24">
        <f t="shared" si="6"/>
        <v>0</v>
      </c>
      <c r="O35" s="19"/>
      <c r="P35" s="24">
        <f t="shared" si="0"/>
        <v>0</v>
      </c>
      <c r="Q35" s="19"/>
      <c r="R35" s="24">
        <f t="shared" si="1"/>
        <v>0</v>
      </c>
      <c r="S35" s="25">
        <f t="shared" si="7"/>
        <v>0</v>
      </c>
    </row>
    <row r="36" spans="1:19" ht="42" customHeight="1" x14ac:dyDescent="0.25">
      <c r="B36" s="70"/>
      <c r="C36" s="70"/>
      <c r="D36" s="29" t="s">
        <v>47</v>
      </c>
      <c r="E36" s="98">
        <v>1</v>
      </c>
      <c r="F36" s="8">
        <v>523950</v>
      </c>
      <c r="G36" s="15">
        <f t="shared" si="2"/>
        <v>0</v>
      </c>
      <c r="H36" s="16">
        <f t="shared" si="3"/>
        <v>419160</v>
      </c>
      <c r="I36" s="17"/>
      <c r="J36" s="18" t="str">
        <f t="shared" si="4"/>
        <v xml:space="preserve"> OFERTA CON PRECIO APARENTEMENTE BAJO</v>
      </c>
      <c r="K36" s="19"/>
      <c r="L36" s="24">
        <f t="shared" si="5"/>
        <v>0</v>
      </c>
      <c r="M36" s="19"/>
      <c r="N36" s="24">
        <f t="shared" si="6"/>
        <v>0</v>
      </c>
      <c r="O36" s="19"/>
      <c r="P36" s="24">
        <f t="shared" si="0"/>
        <v>0</v>
      </c>
      <c r="Q36" s="19"/>
      <c r="R36" s="24">
        <f t="shared" si="1"/>
        <v>0</v>
      </c>
      <c r="S36" s="25">
        <f t="shared" si="7"/>
        <v>0</v>
      </c>
    </row>
    <row r="37" spans="1:19" ht="33" customHeight="1" x14ac:dyDescent="0.25">
      <c r="B37" s="70"/>
      <c r="C37" s="70"/>
      <c r="D37" s="29" t="s">
        <v>47</v>
      </c>
      <c r="E37" s="98">
        <v>2</v>
      </c>
      <c r="F37" s="8">
        <v>798950</v>
      </c>
      <c r="G37" s="15">
        <f t="shared" si="2"/>
        <v>0</v>
      </c>
      <c r="H37" s="16">
        <f t="shared" si="3"/>
        <v>639160</v>
      </c>
      <c r="I37" s="17"/>
      <c r="J37" s="18" t="str">
        <f t="shared" si="4"/>
        <v xml:space="preserve"> OFERTA CON PRECIO APARENTEMENTE BAJO</v>
      </c>
      <c r="K37" s="19"/>
      <c r="L37" s="24">
        <f t="shared" si="5"/>
        <v>0</v>
      </c>
      <c r="M37" s="19"/>
      <c r="N37" s="24">
        <f t="shared" si="6"/>
        <v>0</v>
      </c>
      <c r="O37" s="19"/>
      <c r="P37" s="24">
        <f t="shared" si="0"/>
        <v>0</v>
      </c>
      <c r="Q37" s="19"/>
      <c r="R37" s="24">
        <f t="shared" si="1"/>
        <v>0</v>
      </c>
      <c r="S37" s="25">
        <f t="shared" si="7"/>
        <v>0</v>
      </c>
    </row>
    <row r="38" spans="1:19" ht="33" customHeight="1" x14ac:dyDescent="0.25">
      <c r="B38" s="70"/>
      <c r="C38" s="70"/>
      <c r="D38" s="29" t="s">
        <v>48</v>
      </c>
      <c r="E38" s="98">
        <v>1</v>
      </c>
      <c r="F38" s="8">
        <v>843950</v>
      </c>
      <c r="G38" s="15">
        <f t="shared" si="2"/>
        <v>0</v>
      </c>
      <c r="H38" s="16">
        <f t="shared" si="3"/>
        <v>675160</v>
      </c>
      <c r="I38" s="17"/>
      <c r="J38" s="18" t="str">
        <f t="shared" si="4"/>
        <v xml:space="preserve"> OFERTA CON PRECIO APARENTEMENTE BAJO</v>
      </c>
      <c r="K38" s="19"/>
      <c r="L38" s="24">
        <f t="shared" si="5"/>
        <v>0</v>
      </c>
      <c r="M38" s="19"/>
      <c r="N38" s="24">
        <f t="shared" si="6"/>
        <v>0</v>
      </c>
      <c r="O38" s="19"/>
      <c r="P38" s="24">
        <f t="shared" si="0"/>
        <v>0</v>
      </c>
      <c r="Q38" s="19"/>
      <c r="R38" s="24">
        <f t="shared" si="1"/>
        <v>0</v>
      </c>
      <c r="S38" s="25">
        <f t="shared" si="7"/>
        <v>0</v>
      </c>
    </row>
    <row r="39" spans="1:19" ht="33" customHeight="1" x14ac:dyDescent="0.25">
      <c r="B39" s="70"/>
      <c r="C39" s="70"/>
      <c r="D39" s="29" t="s">
        <v>48</v>
      </c>
      <c r="E39" s="98">
        <v>2</v>
      </c>
      <c r="F39" s="8">
        <v>1118950</v>
      </c>
      <c r="G39" s="15">
        <f t="shared" si="2"/>
        <v>0</v>
      </c>
      <c r="H39" s="16">
        <f t="shared" si="3"/>
        <v>895160</v>
      </c>
      <c r="I39" s="17"/>
      <c r="J39" s="18" t="str">
        <f t="shared" si="4"/>
        <v xml:space="preserve"> OFERTA CON PRECIO APARENTEMENTE BAJO</v>
      </c>
      <c r="K39" s="19"/>
      <c r="L39" s="24">
        <f t="shared" si="5"/>
        <v>0</v>
      </c>
      <c r="M39" s="19"/>
      <c r="N39" s="24">
        <f t="shared" si="6"/>
        <v>0</v>
      </c>
      <c r="O39" s="19"/>
      <c r="P39" s="24">
        <f t="shared" si="0"/>
        <v>0</v>
      </c>
      <c r="Q39" s="19"/>
      <c r="R39" s="24">
        <f t="shared" si="1"/>
        <v>0</v>
      </c>
      <c r="S39" s="25">
        <f t="shared" si="7"/>
        <v>0</v>
      </c>
    </row>
    <row r="40" spans="1:19" ht="33" customHeight="1" x14ac:dyDescent="0.25">
      <c r="B40" s="70"/>
      <c r="C40" s="70"/>
      <c r="D40" s="29" t="s">
        <v>49</v>
      </c>
      <c r="E40" s="98">
        <v>1</v>
      </c>
      <c r="F40" s="8">
        <v>465405</v>
      </c>
      <c r="G40" s="15">
        <f t="shared" si="2"/>
        <v>0</v>
      </c>
      <c r="H40" s="16">
        <f t="shared" si="3"/>
        <v>372324</v>
      </c>
      <c r="I40" s="17"/>
      <c r="J40" s="18" t="str">
        <f t="shared" si="4"/>
        <v xml:space="preserve"> OFERTA CON PRECIO APARENTEMENTE BAJO</v>
      </c>
      <c r="K40" s="19"/>
      <c r="L40" s="24">
        <f t="shared" si="5"/>
        <v>0</v>
      </c>
      <c r="M40" s="19"/>
      <c r="N40" s="24">
        <f t="shared" si="6"/>
        <v>0</v>
      </c>
      <c r="O40" s="19"/>
      <c r="P40" s="24">
        <f t="shared" si="0"/>
        <v>0</v>
      </c>
      <c r="Q40" s="19"/>
      <c r="R40" s="24">
        <f t="shared" si="1"/>
        <v>0</v>
      </c>
      <c r="S40" s="25">
        <f t="shared" si="7"/>
        <v>0</v>
      </c>
    </row>
    <row r="41" spans="1:19" ht="33" customHeight="1" x14ac:dyDescent="0.25">
      <c r="B41" s="71"/>
      <c r="C41" s="71"/>
      <c r="D41" s="29" t="s">
        <v>49</v>
      </c>
      <c r="E41" s="98">
        <v>2</v>
      </c>
      <c r="F41" s="8">
        <v>690405</v>
      </c>
      <c r="G41" s="15">
        <f t="shared" si="2"/>
        <v>0</v>
      </c>
      <c r="H41" s="16">
        <f t="shared" si="3"/>
        <v>552324</v>
      </c>
      <c r="I41" s="17"/>
      <c r="J41" s="18" t="str">
        <f t="shared" si="4"/>
        <v xml:space="preserve"> OFERTA CON PRECIO APARENTEMENTE BAJO</v>
      </c>
      <c r="K41" s="19"/>
      <c r="L41" s="24">
        <f t="shared" si="5"/>
        <v>0</v>
      </c>
      <c r="M41" s="19"/>
      <c r="N41" s="24">
        <f t="shared" si="6"/>
        <v>0</v>
      </c>
      <c r="O41" s="19"/>
      <c r="P41" s="24">
        <f t="shared" si="0"/>
        <v>0</v>
      </c>
      <c r="Q41" s="19"/>
      <c r="R41" s="24">
        <f t="shared" si="1"/>
        <v>0</v>
      </c>
      <c r="S41" s="25">
        <f t="shared" si="7"/>
        <v>0</v>
      </c>
    </row>
    <row r="42" spans="1:19" ht="15" x14ac:dyDescent="0.25"/>
    <row r="43" spans="1:19" ht="155.25" customHeight="1" x14ac:dyDescent="0.25">
      <c r="B43" s="74" t="s">
        <v>28</v>
      </c>
      <c r="C43" s="75"/>
      <c r="D43" s="75"/>
      <c r="E43" s="75"/>
      <c r="F43" s="75"/>
      <c r="G43" s="75"/>
      <c r="H43" s="75"/>
      <c r="I43" s="75"/>
      <c r="J43" s="75"/>
      <c r="K43" s="75"/>
      <c r="L43" s="75"/>
      <c r="M43" s="75"/>
      <c r="N43" s="75"/>
      <c r="O43" s="75"/>
      <c r="P43" s="75"/>
      <c r="Q43" s="75"/>
      <c r="R43" s="75"/>
      <c r="S43" s="76"/>
    </row>
    <row r="44" spans="1:19" s="26" customFormat="1" ht="105.75" customHeight="1" x14ac:dyDescent="0.25">
      <c r="A44" s="11"/>
      <c r="B44" s="77" t="s">
        <v>29</v>
      </c>
      <c r="C44" s="77"/>
      <c r="D44" s="77"/>
      <c r="E44" s="77"/>
      <c r="F44" s="77"/>
      <c r="G44" s="77"/>
      <c r="H44" s="77"/>
      <c r="I44" s="77"/>
      <c r="J44" s="77"/>
      <c r="K44" s="77"/>
      <c r="L44" s="77"/>
      <c r="M44" s="77"/>
      <c r="N44" s="77"/>
      <c r="O44" s="77"/>
      <c r="P44" s="77"/>
      <c r="Q44" s="77"/>
      <c r="R44" s="77"/>
      <c r="S44" s="77"/>
    </row>
    <row r="45" spans="1:19" ht="15" x14ac:dyDescent="0.25">
      <c r="B45" s="73"/>
      <c r="C45" s="73"/>
      <c r="D45" s="73"/>
      <c r="E45" s="73"/>
      <c r="F45" s="73"/>
      <c r="G45" s="73"/>
      <c r="H45" s="73"/>
      <c r="I45" s="73"/>
      <c r="J45" s="73"/>
      <c r="K45" s="10"/>
      <c r="L45" s="10"/>
      <c r="M45" s="10"/>
      <c r="N45" s="10"/>
      <c r="O45" s="10"/>
      <c r="P45" s="10"/>
      <c r="Q45" s="10"/>
      <c r="R45" s="10"/>
      <c r="S45" s="10"/>
    </row>
    <row r="46" spans="1:19" s="27" customFormat="1" ht="195.75" customHeight="1" x14ac:dyDescent="0.2">
      <c r="A46" s="2"/>
      <c r="B46" s="67" t="s">
        <v>30</v>
      </c>
      <c r="C46" s="68"/>
      <c r="D46" s="68"/>
      <c r="E46" s="68"/>
      <c r="F46" s="68"/>
      <c r="G46" s="68"/>
      <c r="H46" s="68"/>
      <c r="I46" s="68"/>
      <c r="J46" s="68"/>
      <c r="K46" s="68"/>
      <c r="L46" s="68"/>
      <c r="M46" s="68"/>
      <c r="N46" s="68"/>
      <c r="O46" s="68"/>
      <c r="P46" s="68"/>
      <c r="Q46" s="68"/>
      <c r="R46" s="68"/>
      <c r="S46" s="68"/>
    </row>
    <row r="47" spans="1:19" ht="15" x14ac:dyDescent="0.25">
      <c r="B47" s="20"/>
      <c r="C47" s="20"/>
      <c r="D47" s="21"/>
      <c r="E47" s="21"/>
      <c r="F47" s="21"/>
      <c r="G47" s="22"/>
      <c r="H47" s="23"/>
      <c r="I47" s="23"/>
      <c r="J47" s="21"/>
      <c r="K47" s="21"/>
      <c r="L47" s="21"/>
      <c r="M47" s="21"/>
      <c r="N47" s="21"/>
      <c r="O47" s="21"/>
      <c r="P47" s="21"/>
      <c r="Q47" s="21"/>
      <c r="R47" s="21"/>
      <c r="S47" s="21"/>
    </row>
    <row r="48" spans="1:19" s="2" customFormat="1" ht="45.6" customHeight="1" x14ac:dyDescent="0.25">
      <c r="A48" s="11"/>
      <c r="B48" s="36"/>
      <c r="C48" s="36"/>
      <c r="D48" s="36"/>
      <c r="E48" s="36"/>
      <c r="F48" s="36"/>
      <c r="G48" s="36"/>
      <c r="H48" s="21"/>
      <c r="I48" s="21"/>
      <c r="J48" s="34"/>
      <c r="K48" s="34"/>
      <c r="L48" s="34"/>
      <c r="M48" s="34"/>
      <c r="N48" s="34"/>
      <c r="O48" s="21"/>
    </row>
    <row r="49" spans="1:20" s="2" customFormat="1" ht="15" x14ac:dyDescent="0.25">
      <c r="A49" s="11"/>
      <c r="B49" s="36"/>
      <c r="C49" s="36"/>
      <c r="D49" s="36"/>
      <c r="E49" s="36"/>
      <c r="F49" s="36"/>
      <c r="G49" s="36"/>
      <c r="H49" s="21"/>
      <c r="I49" s="21"/>
      <c r="J49" s="34"/>
      <c r="K49" s="34"/>
      <c r="L49" s="34"/>
      <c r="M49" s="34"/>
      <c r="N49" s="34"/>
      <c r="O49" s="21"/>
    </row>
    <row r="50" spans="1:20" s="2" customFormat="1" ht="15" x14ac:dyDescent="0.25">
      <c r="A50" s="11"/>
      <c r="B50" s="36"/>
      <c r="C50" s="36"/>
      <c r="D50" s="36"/>
      <c r="E50" s="36"/>
      <c r="F50" s="36"/>
      <c r="G50" s="36"/>
      <c r="H50" s="21"/>
      <c r="I50" s="21"/>
      <c r="J50" s="34"/>
      <c r="K50" s="34"/>
      <c r="L50" s="34"/>
      <c r="M50" s="34"/>
      <c r="N50" s="34"/>
      <c r="O50" s="21"/>
    </row>
    <row r="51" spans="1:20" s="2" customFormat="1" ht="13.5" customHeight="1" x14ac:dyDescent="0.25">
      <c r="A51" s="11"/>
      <c r="B51" s="35" t="s">
        <v>31</v>
      </c>
      <c r="C51" s="35"/>
      <c r="D51" s="35"/>
      <c r="E51" s="35"/>
      <c r="F51" s="35"/>
      <c r="G51" s="35"/>
      <c r="J51" s="35" t="s">
        <v>32</v>
      </c>
      <c r="K51" s="35"/>
      <c r="L51" s="35"/>
      <c r="M51" s="35"/>
      <c r="N51" s="35"/>
    </row>
    <row r="52" spans="1:20" s="2" customFormat="1" ht="13.5" customHeight="1" x14ac:dyDescent="0.25">
      <c r="A52" s="11"/>
      <c r="B52" s="9"/>
      <c r="C52" s="9"/>
      <c r="D52" s="9"/>
      <c r="E52" s="9"/>
      <c r="F52" s="9"/>
      <c r="G52" s="9"/>
    </row>
    <row r="53" spans="1:20" s="2" customFormat="1" ht="15" x14ac:dyDescent="0.25">
      <c r="A53" s="11"/>
      <c r="B53" s="12" t="s">
        <v>33</v>
      </c>
      <c r="C53" s="12"/>
    </row>
    <row r="54" spans="1:20" s="2" customFormat="1" ht="15" x14ac:dyDescent="0.25">
      <c r="A54" s="11"/>
      <c r="B54" s="31" t="s">
        <v>34</v>
      </c>
      <c r="C54" s="31"/>
      <c r="D54" s="31"/>
      <c r="E54" s="31"/>
      <c r="F54" s="31"/>
      <c r="G54" s="31"/>
      <c r="H54" s="31"/>
      <c r="I54" s="31"/>
      <c r="J54" s="31"/>
      <c r="K54" s="31"/>
      <c r="L54" s="31"/>
      <c r="M54" s="31"/>
      <c r="N54" s="31"/>
      <c r="O54" s="31"/>
      <c r="P54" s="31"/>
      <c r="Q54" s="31"/>
      <c r="R54" s="31"/>
      <c r="S54" s="31"/>
      <c r="T54" s="31"/>
    </row>
    <row r="55" spans="1:20" s="2" customFormat="1" ht="15" x14ac:dyDescent="0.25">
      <c r="A55" s="11"/>
      <c r="B55" s="32" t="s">
        <v>35</v>
      </c>
      <c r="C55" s="32"/>
      <c r="D55" s="32"/>
      <c r="E55" s="32"/>
      <c r="F55" s="32"/>
      <c r="G55" s="32"/>
      <c r="H55" s="32"/>
      <c r="I55" s="32"/>
      <c r="J55" s="32"/>
      <c r="K55" s="32"/>
      <c r="L55" s="32"/>
      <c r="M55" s="32"/>
      <c r="N55" s="32"/>
      <c r="O55" s="32"/>
      <c r="P55" s="32"/>
      <c r="Q55" s="32"/>
      <c r="R55" s="32"/>
      <c r="S55" s="32"/>
      <c r="T55" s="32"/>
    </row>
    <row r="56" spans="1:20" ht="15" customHeight="1" x14ac:dyDescent="0.25">
      <c r="B56" s="33" t="s">
        <v>36</v>
      </c>
      <c r="C56" s="33"/>
      <c r="D56" s="33"/>
      <c r="E56" s="33"/>
      <c r="F56" s="33"/>
      <c r="G56" s="33"/>
      <c r="H56" s="33"/>
      <c r="I56" s="33"/>
      <c r="J56" s="33"/>
      <c r="K56" s="33"/>
      <c r="L56" s="33"/>
      <c r="M56" s="33"/>
      <c r="N56" s="33"/>
      <c r="O56" s="33"/>
      <c r="P56" s="33"/>
      <c r="Q56" s="33"/>
      <c r="R56" s="33"/>
      <c r="S56" s="33"/>
      <c r="T56" s="33"/>
    </row>
    <row r="57" spans="1:20" ht="15" customHeight="1" x14ac:dyDescent="0.25">
      <c r="B57" s="33" t="s">
        <v>37</v>
      </c>
      <c r="C57" s="33"/>
      <c r="D57" s="33"/>
      <c r="E57" s="33"/>
      <c r="F57" s="33"/>
      <c r="G57" s="33"/>
      <c r="H57" s="33"/>
      <c r="I57" s="33"/>
      <c r="J57" s="33"/>
      <c r="K57" s="33"/>
      <c r="L57" s="33"/>
      <c r="M57" s="33"/>
      <c r="N57" s="33"/>
      <c r="O57" s="33"/>
      <c r="P57" s="33"/>
      <c r="Q57" s="33"/>
      <c r="R57" s="33"/>
      <c r="S57" s="33"/>
      <c r="T57" s="33"/>
    </row>
    <row r="58" spans="1:20" ht="15" customHeight="1" x14ac:dyDescent="0.25">
      <c r="G58" s="2"/>
      <c r="H58" s="2"/>
      <c r="I58" s="2"/>
      <c r="R58" s="11"/>
      <c r="S58" s="11"/>
    </row>
  </sheetData>
  <sheetProtection insertHyperlinks="0" selectLockedCells="1"/>
  <mergeCells count="42">
    <mergeCell ref="B22:B23"/>
    <mergeCell ref="F22:F23"/>
    <mergeCell ref="G22:G23"/>
    <mergeCell ref="H22:H23"/>
    <mergeCell ref="I22:I23"/>
    <mergeCell ref="C22:D23"/>
    <mergeCell ref="E22:E23"/>
    <mergeCell ref="R4:S4"/>
    <mergeCell ref="R5:S5"/>
    <mergeCell ref="C4:Q5"/>
    <mergeCell ref="C3:Q3"/>
    <mergeCell ref="J22:J23"/>
    <mergeCell ref="B46:S46"/>
    <mergeCell ref="C24:C41"/>
    <mergeCell ref="B24:B41"/>
    <mergeCell ref="B45:J45"/>
    <mergeCell ref="B43:S43"/>
    <mergeCell ref="B44:S44"/>
    <mergeCell ref="B2:B5"/>
    <mergeCell ref="J9:K9"/>
    <mergeCell ref="J10:K10"/>
    <mergeCell ref="S21:S23"/>
    <mergeCell ref="K22:L22"/>
    <mergeCell ref="M22:N22"/>
    <mergeCell ref="O22:P22"/>
    <mergeCell ref="Q22:R22"/>
    <mergeCell ref="K21:R21"/>
    <mergeCell ref="B10:D11"/>
    <mergeCell ref="B21:J21"/>
    <mergeCell ref="R2:S2"/>
    <mergeCell ref="R3:S3"/>
    <mergeCell ref="C2:Q2"/>
    <mergeCell ref="B14:O16"/>
    <mergeCell ref="B9:D9"/>
    <mergeCell ref="B54:T54"/>
    <mergeCell ref="B55:T55"/>
    <mergeCell ref="B56:T56"/>
    <mergeCell ref="B57:T57"/>
    <mergeCell ref="J48:N50"/>
    <mergeCell ref="B51:G51"/>
    <mergeCell ref="J51:N51"/>
    <mergeCell ref="B48:G50"/>
  </mergeCells>
  <conditionalFormatting sqref="J24:J41">
    <cfRule type="containsText" dxfId="4" priority="11" operator="containsText" text="OFERTA CON PRECIO APARENTEMENTE BAJO">
      <formula>NOT(ISERROR(SEARCH("OFERTA CON PRECIO APARENTEMENTE BAJO",J24)))</formula>
    </cfRule>
    <cfRule type="containsText" dxfId="3" priority="12" operator="containsText" text="VALOR MINIMO NO ACEPTABLE">
      <formula>NOT(ISERROR(SEARCH("VALOR MINIMO NO ACEPTABLE",J24)))</formula>
    </cfRule>
  </conditionalFormatting>
  <conditionalFormatting sqref="S24:S41">
    <cfRule type="cellIs" dxfId="2" priority="7" operator="greaterThan">
      <formula>0</formula>
    </cfRule>
    <cfRule type="cellIs" dxfId="1" priority="8" operator="greaterThan">
      <formula>#REF!-(#REF!-#REF!-#REF!-#REF!)</formula>
    </cfRule>
    <cfRule type="cellIs" dxfId="0" priority="9" operator="greaterThan">
      <formula>#REF!-#REF!-#REF!-#REF!-#REF!</formula>
    </cfRule>
  </conditionalFormatting>
  <dataValidations count="2">
    <dataValidation type="whole" allowBlank="1" showInputMessage="1" showErrorMessage="1" errorTitle="SUPERA EL PRESUPUESTO OFICIAL" sqref="F24:F41" xr:uid="{00000000-0002-0000-0000-000001000000}">
      <formula1>0</formula1>
      <formula2>100000000000</formula2>
    </dataValidation>
    <dataValidation type="whole" allowBlank="1" showInputMessage="1" showErrorMessage="1" sqref="I24:I41" xr:uid="{00000000-0002-0000-0000-000002000000}">
      <formula1>0</formula1>
      <formula2>F24</formula2>
    </dataValidation>
  </dataValidations>
  <pageMargins left="0.7" right="0.7" top="0.75" bottom="0.75" header="0.3" footer="0.3"/>
  <pageSetup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O24:O41 K24:K41 Q24:Q41 M24:M41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104"/>
  <sheetViews>
    <sheetView workbookViewId="0">
      <selection activeCell="C5" sqref="C5"/>
    </sheetView>
  </sheetViews>
  <sheetFormatPr baseColWidth="10" defaultColWidth="11.42578125"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344258-04F4-4DD9-A895-51E7FD35773C}">
  <ds:schemaRefs>
    <ds:schemaRef ds:uri="http://schemas.microsoft.com/office/2006/metadata/properties"/>
    <ds:schemaRef ds:uri="http://schemas.microsoft.com/office/infopath/2007/PartnerControls"/>
    <ds:schemaRef ds:uri="79863e4e-108d-4cd4-a579-430b454fb7fe"/>
  </ds:schemaRefs>
</ds:datastoreItem>
</file>

<file path=customXml/itemProps2.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3.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PRECIOS BAJOS TRACTO SUCESIVO</vt:lpstr>
      <vt:lpstr>Hoja1</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CASTILLO</dc:creator>
  <cp:keywords/>
  <dc:description/>
  <cp:lastModifiedBy>HEIDY YOHANA VALBUENA DIAZ</cp:lastModifiedBy>
  <cp:revision/>
  <dcterms:created xsi:type="dcterms:W3CDTF">2021-05-27T13:17:41Z</dcterms:created>
  <dcterms:modified xsi:type="dcterms:W3CDTF">2024-04-05T17:14:47Z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