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43 DE 2024/PUBLICACION/"/>
    </mc:Choice>
  </mc:AlternateContent>
  <xr:revisionPtr revIDLastSave="158" documentId="13_ncr:1_{A3203639-816A-4F00-A849-4E2EC2053B16}" xr6:coauthVersionLast="47" xr6:coauthVersionMax="47" xr10:uidLastSave="{3E321D50-39A3-463E-ADE7-C0A989369747}"/>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2" i="7" l="1"/>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38" i="7"/>
  <c r="J38" i="7"/>
  <c r="L38" i="7"/>
  <c r="M38" i="7" s="1"/>
  <c r="H39" i="7"/>
  <c r="J39" i="7"/>
  <c r="L39" i="7"/>
  <c r="M39" i="7" s="1"/>
  <c r="H40" i="7"/>
  <c r="J40" i="7"/>
  <c r="L40" i="7"/>
  <c r="M40" i="7" s="1"/>
  <c r="H41" i="7"/>
  <c r="J41" i="7"/>
  <c r="L41" i="7"/>
  <c r="N41" i="7" s="1"/>
  <c r="H42" i="7"/>
  <c r="J42" i="7"/>
  <c r="L42" i="7"/>
  <c r="M42" i="7" s="1"/>
  <c r="H43" i="7"/>
  <c r="J43" i="7"/>
  <c r="L43" i="7"/>
  <c r="M43" i="7" s="1"/>
  <c r="H44" i="7"/>
  <c r="J44" i="7"/>
  <c r="L44" i="7"/>
  <c r="M44" i="7" s="1"/>
  <c r="H45" i="7"/>
  <c r="J45" i="7"/>
  <c r="L45" i="7"/>
  <c r="N45" i="7" s="1"/>
  <c r="H46" i="7"/>
  <c r="J46" i="7"/>
  <c r="L46" i="7"/>
  <c r="M46" i="7" s="1"/>
  <c r="H47" i="7"/>
  <c r="J47" i="7"/>
  <c r="L47" i="7"/>
  <c r="N47" i="7" s="1"/>
  <c r="H48" i="7"/>
  <c r="J48" i="7"/>
  <c r="L48" i="7"/>
  <c r="M48" i="7" s="1"/>
  <c r="H49" i="7"/>
  <c r="J49" i="7"/>
  <c r="L49" i="7"/>
  <c r="M49" i="7" s="1"/>
  <c r="H50" i="7"/>
  <c r="J50" i="7"/>
  <c r="L50" i="7"/>
  <c r="M50" i="7" s="1"/>
  <c r="H51" i="7"/>
  <c r="J51" i="7"/>
  <c r="L51" i="7"/>
  <c r="M51" i="7" s="1"/>
  <c r="H52" i="7"/>
  <c r="J52" i="7"/>
  <c r="L52" i="7"/>
  <c r="M52" i="7" s="1"/>
  <c r="H53" i="7"/>
  <c r="J53" i="7"/>
  <c r="L53" i="7"/>
  <c r="N53" i="7" s="1"/>
  <c r="H54" i="7"/>
  <c r="J54" i="7"/>
  <c r="L54" i="7"/>
  <c r="M54" i="7" s="1"/>
  <c r="H55" i="7"/>
  <c r="J55" i="7"/>
  <c r="L55" i="7"/>
  <c r="M55" i="7" s="1"/>
  <c r="H15" i="7"/>
  <c r="J15" i="7"/>
  <c r="L15" i="7"/>
  <c r="M15" i="7" s="1"/>
  <c r="H56" i="7"/>
  <c r="J56" i="7"/>
  <c r="L56" i="7"/>
  <c r="N56" i="7" s="1"/>
  <c r="H57" i="7"/>
  <c r="J57" i="7"/>
  <c r="L57" i="7"/>
  <c r="M57" i="7" s="1"/>
  <c r="O60" i="7"/>
  <c r="O59" i="7"/>
  <c r="L14" i="7"/>
  <c r="M14" i="7" s="1"/>
  <c r="J14" i="7"/>
  <c r="H14" i="7"/>
  <c r="O63" i="7" l="1"/>
  <c r="O64" i="7" s="1"/>
  <c r="M21" i="7"/>
  <c r="O21" i="7" s="1"/>
  <c r="M22" i="7"/>
  <c r="O22" i="7" s="1"/>
  <c r="K30" i="7"/>
  <c r="K21" i="7"/>
  <c r="K47" i="7"/>
  <c r="K36" i="7"/>
  <c r="K50" i="7"/>
  <c r="K19" i="7"/>
  <c r="K55" i="7"/>
  <c r="M45" i="7"/>
  <c r="O45" i="7" s="1"/>
  <c r="N18" i="7"/>
  <c r="O18" i="7" s="1"/>
  <c r="K53" i="7"/>
  <c r="K49" i="7"/>
  <c r="K45" i="7"/>
  <c r="K37" i="7"/>
  <c r="K24" i="7"/>
  <c r="K27" i="7"/>
  <c r="K35" i="7"/>
  <c r="M53" i="7"/>
  <c r="O53" i="7" s="1"/>
  <c r="N50" i="7"/>
  <c r="O50" i="7" s="1"/>
  <c r="K48" i="7"/>
  <c r="M37" i="7"/>
  <c r="O37" i="7" s="1"/>
  <c r="M34" i="7"/>
  <c r="O34" i="7" s="1"/>
  <c r="K31" i="7"/>
  <c r="N27" i="7"/>
  <c r="O27" i="7" s="1"/>
  <c r="N17" i="7"/>
  <c r="O17" i="7" s="1"/>
  <c r="K25" i="7"/>
  <c r="N52" i="7"/>
  <c r="O52" i="7" s="1"/>
  <c r="N49" i="7"/>
  <c r="O49" i="7" s="1"/>
  <c r="M29" i="7"/>
  <c r="O29" i="7" s="1"/>
  <c r="N26" i="7"/>
  <c r="O26" i="7" s="1"/>
  <c r="K20" i="7"/>
  <c r="N57" i="7"/>
  <c r="O57" i="7" s="1"/>
  <c r="N46" i="7"/>
  <c r="O46" i="7" s="1"/>
  <c r="N39" i="7"/>
  <c r="O39" i="7" s="1"/>
  <c r="K23" i="7"/>
  <c r="K52" i="7"/>
  <c r="K43" i="7"/>
  <c r="K29" i="7"/>
  <c r="K26" i="7"/>
  <c r="N51" i="7"/>
  <c r="O51" i="7" s="1"/>
  <c r="M35" i="7"/>
  <c r="O35" i="7" s="1"/>
  <c r="N28" i="7"/>
  <c r="O28" i="7" s="1"/>
  <c r="K41" i="7"/>
  <c r="K38" i="7"/>
  <c r="K33" i="7"/>
  <c r="K44" i="7"/>
  <c r="N40" i="7"/>
  <c r="O40" i="7" s="1"/>
  <c r="M23" i="7"/>
  <c r="O23" i="7" s="1"/>
  <c r="K18" i="7"/>
  <c r="K32" i="7"/>
  <c r="N25" i="7"/>
  <c r="O25" i="7" s="1"/>
  <c r="K40" i="7"/>
  <c r="K54" i="7"/>
  <c r="K51" i="7"/>
  <c r="K46" i="7"/>
  <c r="K28" i="7"/>
  <c r="K17" i="7"/>
  <c r="K15" i="7"/>
  <c r="K39" i="7"/>
  <c r="K34" i="7"/>
  <c r="K42" i="7"/>
  <c r="M47" i="7"/>
  <c r="O47" i="7" s="1"/>
  <c r="M41" i="7"/>
  <c r="O41" i="7" s="1"/>
  <c r="N38" i="7"/>
  <c r="O38" i="7" s="1"/>
  <c r="M33" i="7"/>
  <c r="O33" i="7" s="1"/>
  <c r="K22" i="7"/>
  <c r="K16" i="7"/>
  <c r="N44" i="7"/>
  <c r="O44" i="7" s="1"/>
  <c r="N32" i="7"/>
  <c r="O32" i="7" s="1"/>
  <c r="N20" i="7"/>
  <c r="O20" i="7" s="1"/>
  <c r="N54" i="7"/>
  <c r="O54" i="7" s="1"/>
  <c r="N42" i="7"/>
  <c r="O42" i="7" s="1"/>
  <c r="N30" i="7"/>
  <c r="O30" i="7" s="1"/>
  <c r="N16" i="7"/>
  <c r="O16" i="7" s="1"/>
  <c r="N55" i="7"/>
  <c r="O55" i="7" s="1"/>
  <c r="N43" i="7"/>
  <c r="O43" i="7" s="1"/>
  <c r="N31" i="7"/>
  <c r="O31" i="7" s="1"/>
  <c r="N19" i="7"/>
  <c r="O19" i="7" s="1"/>
  <c r="N48" i="7"/>
  <c r="O48" i="7" s="1"/>
  <c r="N36" i="7"/>
  <c r="O36" i="7" s="1"/>
  <c r="N24" i="7"/>
  <c r="O24" i="7" s="1"/>
  <c r="M56" i="7"/>
  <c r="O56" i="7" s="1"/>
  <c r="K56" i="7"/>
  <c r="K57" i="7"/>
  <c r="N15" i="7"/>
  <c r="O15" i="7" s="1"/>
  <c r="O58" i="7"/>
  <c r="O61" i="7" s="1"/>
  <c r="K14" i="7"/>
  <c r="O65" i="7"/>
  <c r="O66" i="7" s="1"/>
  <c r="N14" i="7"/>
  <c r="O14" i="7" s="1"/>
  <c r="O67" i="7" l="1"/>
</calcChain>
</file>

<file path=xl/sharedStrings.xml><?xml version="1.0" encoding="utf-8"?>
<sst xmlns="http://schemas.openxmlformats.org/spreadsheetml/2006/main" count="140" uniqueCount="96">
  <si>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</si>
  <si>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</si>
  <si>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</si>
  <si>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</si>
  <si>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</si>
  <si>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</si>
  <si>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</si>
  <si>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</si>
  <si>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</si>
  <si>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</si>
  <si>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</si>
  <si>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</si>
  <si>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</si>
  <si>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</si>
  <si>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</si>
  <si>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</si>
  <si>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</si>
  <si>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</si>
  <si>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</si>
  <si>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</si>
  <si>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</si>
  <si>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</si>
  <si>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</si>
  <si>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</si>
  <si>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</si>
  <si>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</si>
  <si>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</si>
  <si>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</si>
  <si>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</si>
  <si>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</si>
  <si>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</si>
  <si>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</si>
  <si>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</si>
  <si>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</si>
  <si>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</si>
  <si>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</si>
  <si>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</si>
  <si>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</si>
  <si>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</si>
  <si>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</si>
  <si>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</si>
  <si>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</si>
  <si>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</si>
  <si>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</si>
  <si>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</si>
  <si>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</si>
  <si>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</si>
  <si>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</si>
  <si>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</si>
  <si>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</si>
  <si>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BANCO PECHO PLANO Placa: 34300, 34309, 56105. MANTENIMIENTO PREVENTICO Y CORRECTIVO CAMBIAR TAPICERIA Y REFORZAR ESPUMAS, MODIFICAR SUJECION DE TAPICERIA A LA BASE PARA EVITAR EL MOVIMIENTO DE LA SILLA, AJUSTAR TORNILLERIA, RETOCAR PINTURA </t>
  </si>
  <si>
    <t>BANCO PECHO INCLINADO Placa: 34310, 43516 MANTENIMIENTO PREVENTIVO Y  CORRECTIVO: BRILLAR PLATINAS CROMADAS, CAMBIO DE TAPIZADOS Y REFUERZO DE ESPUMAS, MODIFICAR SUJECION DE TAPICERIA, AJUSTAR TORNILLERIA, RETOCAR PINTURA </t>
  </si>
  <si>
    <t>BANCO PECHO DECLINADO Placa: 43520. MANTENIMIENTO PREVENTIVO Y CORRECTIVO: BRILLAR PLATINAS CROMADAS, CAMBIO DE TAPIZADOS Y REFUERZO DE ESPUMAS, MODIFICAR SUJECION DE TAPICERIA, AJUSTAR TORNILLERIA, RETOCAR PINTURA </t>
  </si>
  <si>
    <t>PECK DECK PLACAS Placa: 47234 MANTENIMIENTOPREVENTIVO Y  CORRECTIVO: CAMBIAR GUAYA, CAMBIO DE RODAMIENTOS POLEAS, LUBRICACION DE MAQUINA, AJUSTE TORNILLERIA, CAMBIO AGARRES DAÑADOS, RETOCAR PINTURA.</t>
  </si>
  <si>
    <t>PECHO VERTICAL Placa: 47232 MANTENIMIENTO PREVENTIVO Y CORRECTIVO: CAMBIAR GUAYA, CAMBIO TAPICERIA, CAMBIO RODAMIENTOS, CAMBIO CINTA ANTIDESLIZANTE, AJUSTE TORNILLERIA, AJUSTAR PERILLAS DE SEGURIDAD, RETOCAR PINTURA </t>
  </si>
  <si>
    <t>CROSS OVER Placa: 56241 MANTENIMIENTO PREVENTIVO Y CORRECTIVO: CAMBIAR GUAYA, CAMBIO TAPICERIA, CAMBIO RODAMIENTOS, CAMBIO CINTA ANTIDESLIZANTE, AJUSTE TORNILLERIA, AJUSTAR PERILLAS DE SEGURIDAD, RETOCAR PINTURA </t>
  </si>
  <si>
    <t>MULTIFUERZA Placa: 34312 MANTENIMIENTO PREVENTIVO Y CORRECTIVO: CAMBIO DE GUAYAS, BRILLAR BARRAS CROMADAS, CAMBIAR SOPORTES PLASTICOS DE DESLIZAMIENTO, CAMBIO CAUCHOS AGARRADERAS, REVISAR Y CAMBIAR POLEAS QUE SE ENCUENTREN DAÑADAS, CAMBIAR RODAMIENTOS EN MAL ESTADO, MANTENIMIENTO GENERAL, AJUSTE TORNILLERIA Y RETOQUES DE PINTURA.</t>
  </si>
  <si>
    <t>HOMBRO MARCA HAMMER Placa: 56107 MANTENIMIENTO PREVENTIVO Y CORRECTIVO: CAMBIO TAPICERIA, REFORZAR ESPUMAS, AJUSTAR TORNILLERIA, REVISION EJES Y RODAMIENTOS,BRILLAR PINTURA.</t>
  </si>
  <si>
    <t>BANCO PREDICADOR Placa: 34306 MANTENIMIENTO PREVENTIVO Y CORRECTIVO: CAMBIO TAPICERIA COMPLETA, REFORZAR ESPUMAS, AJUSTAR PERILLAS DE SEGURIDAD, VERIFICAR ESTADO DE MANILAR DE AGARRE CAMBIAR DE SER NECESARIO, CAMBIAR TONILLERIA, REVISION DE RODAMIENTOS, RETOQUES DE PINTURA.</t>
  </si>
  <si>
    <t>BANCO PREDICADOR LIBRE Placa: 43521 MANTENIMIENTO PREVENTIVO Y CORRECTIVO: CAMBIO TAPICERIA COMPLETA, REFORZAR ESPUMAS, AJUSTAR PERILLAS DE SEGURIDAD, CAMBIO RODAMIENTOS, CAMBIAR TAPAS PLASTICAS, CAMBIAR TONILLERIA, CAMBIAR Y AJUSTAR TORNILLERIA, RETOQUES DE PINTURA.</t>
  </si>
  <si>
    <t>SENTADILLA MARCA SMITH Placa: 34302 MANTENIMIENTO PREVENTIVO Y  CORRECTIVO: CAMBIAR RODAMIENTOS DESLIIZAMIENTO BARRA, CAMBIAR TORNILLERIA, CROMAR 4 BARRAS.</t>
  </si>
  <si>
    <t>SOPORTE DE SENTADILLA LIBRE Placa: 34305 MANTENIMIENTO PREVENTIVO Y  CORRECTIVO: CAMBIAR PERILLAS DE SEGURIDAD, CAMBIO SOPORTES PLASTICOS, CROMAR 6 SOPORTES DE DISCOS, CAMBIAR TORNILLERIA, LUBRICACION.</t>
  </si>
  <si>
    <t>HAKA - PRENSA DOBLE FUNCIÓN Placa: 34303, 34304, 47590 MANTENIMIENTO PREVENTIVO Y CORRECTIVO: AJUSTAR PERILLAS DE AJUSTE Y DE SEGURIDAD, CAMBIAR RODAMIENTOS Y RODACHINAS, CAMBIAR TORNLLERIA DE COJINES, CAMBIAR TAPICERIA COMPLETA Y REFORZAR ESPUMAS, CAMBIAR CINTA ANTIDESLIZANTE PARA EVITAR ACCIDENTES, CAMBIAR TORNILLERIA, CAMBIAR TOPES PLASTICOS, RETOQUES DE PINTURA.</t>
  </si>
  <si>
    <t>PANTORRILLA SENTADO DISCOS Placa: 34299 MANTENIMIENTO PREVENTIVO Y CORRECTIVO: MANTENER AJUSTE DE SILLA, CAMBIAR SOPORTES PLASTICOS DE DESLIZAMIENTO, CAMBIO TAPICERIA, REFORZAR BASE, LUBRICACION, RETOQUES DE PINTURA.</t>
  </si>
  <si>
    <t>PRENSA VERTICAL Placa: 47268 MANTENIMIENTO PREVENTIVO Y CORRECTIVO: CAMBIAR BUJES DE BASE, CAMBIAR GUAYA, AJUSTAR TORNILLERIA, CAMBIAR RODAMIENTOS, CROMAR PIEZAS EN MAL ESTADO, CAMBIAR TAPICERIA, BRILLAR PINTURA.</t>
  </si>
  <si>
    <t>TOTAL HIT Placa: 47233 MANTENIMIENTO PREVENTIVO Y  CORRECTIVO: CAMBIO DE GUAYAS, CAMBIAR TAPICERIA BRAZO MOVIL, AJUSTAR PARALELISMO DEL DISCO, CAMBIAR RODAMIENTOS, CAMBIAR TORNILLERIA CAMBIAR TAPAS PLASTICAS, VERIFICAR PINES DE SEGURIDAD, REALIZAR LUBRICACION, BRILLAR PINTURA, ARREGLAR PARTES PLASTICAS PARTIDAS.</t>
  </si>
  <si>
    <t>LEG CURL Placa: 34307 MANTENIMIENTO PREVENTIVO Y CORRECTIVO: CAMBIO DE GUAYA, CAMBIO TAPICERI, REFORZAR ESPUMAS, CAMBIAR TORNILLERIA, LUBRICACION, CAMBIAR SOPORTES PLASTICOS DE DEZPLAZAMIENTO, AJUSTAR PERILLAS DE SEGURIDAD, RETOQES DE PINTURA.</t>
  </si>
  <si>
    <t>ADUCTOR Placa: 47591 MANTENIMIENTO PREVENTIVO Y CORRECTIVO: CAMBIO DE TAPICERIA, CAMBIO DE GUAYAS, MODIFICAR PUNTA DE GUAYA PARA MEJORAR LA SUJECION DE LA MISMA, CAMBIAR TORNILLERIA,, CAMBIAR TAPONES PLASTICOS DAÑADOS, VERIFICAR PERILLAS DE SEGURIDAD Y AJUSTAR, CAMBIAR RODAMIENTOS DE POLEAS, RETOQUES DE PINTURA.</t>
  </si>
  <si>
    <t>EXTENCION Placa: 34301 MANTENIMIENTO PREVENTIVO Y CORRECTIVO: CAMBIO DE GUAYA, CAMBIO TAPICERIA, REFORZAR ESPUMAS, CAMBIO TORNILLERIA, CAMBIO RODAMIENTOS POLEAS, VERIFICAR Y AJUSTAR PERILLAS DE SEGURIDAD, RETOQUES DE PINTURA, MODIFICAR LA BARRA DONDE SE PONEN LAS ESPUMAS DE SOPORTE DE LOS PIES, YA QUE SE ENCUENTRA DAÑADO EL TAPON CON ROSCA QUE LLEVA.</t>
  </si>
  <si>
    <t>SOPORTE DOMINADAS, FONDOS Y AB Placa: 43517 MANTENIMIENTO PREVENTIVO Y CORRECTIVO: CAMBIAR TAPIZADO Y REFORZAR ESPUMA DE APOYA CODOS Y ESPALDA, CAMBIO SOPORTES PLASTICOS, CAMBIO AGARRES, BRILLAR PINTURA.</t>
  </si>
  <si>
    <t>BANCO HIPEREXTENSIÓN RECTO Placa: 8294 MANTENIMIENTO PREVENTIVO Y CORRECTIVO: CAMBIAR AGARRES, CAMBIO TORNILLERIA, REFORZAR ESPUMAS, BRILLAR PINTURA.</t>
  </si>
  <si>
    <t>BANCO HIPEREXTENSIÓN 45° Placa: 43518 MANTENIMIENTO PREVENTIVO Y CORRECTIVO: AJUSTAR PERILLA DE SEGURIDAD, CAMBIAR TAPIZADO, REFORZAR ESPUMAS, CAMBIAR EJE Y RODAMIENTOS BRAZO MOVIL, CAMBIAR CINTA ANTIDESLIZANTE DE SEGURIDAD, CAMBIAR TORNILLERIA Y CAMBIAR AGARRES, DECAPAR Y CROMAR SOPORTE DE DISCO, RETOQUES DE PINTURA.</t>
  </si>
  <si>
    <t>REMO T CON PECHERA Placa: 34308 MANTENIMIENTO PREVENTIVO Y CORRECTIVO: CAMBIAR TORNILLERIA, MANTENER EL AJUSTE DE LA ESTRUCTURA, CAMBIAR CINTAS ANTIDESLIZANTES, CAMBIAR AGARRES DE SER NECESARIO, CAMBIAR EJE Y RODAMIENTOS BRAZON MOVIL, RETOQUES DE PINTURA.</t>
  </si>
  <si>
    <t>REMO T LIBRE Placa: 8300 MANTENIMIENTO PREVENTIVO Y CORRECTIVO: CAMBIAR TORNILLERIA, MANTENER EL AJUSTE DE LA ESTRUCTURA, CAMBIAR CINTAS ANTIDESLIZANTES, CAMBIAR AGARRES DE SER NECESARIO, CAMBIAR EJE Y RODAMIENTOS BRAZON MOVIL, RETOQUES DE PINTURA.</t>
  </si>
  <si>
    <t>BANCOS ROMANOS PARA ABDOMEN Placa: 56255, 56256, 56257 MANTENIMIENTO PREVENTIVO Y CORRECTIVO: CAMBIAR TAPICERIA, REFORZAR ESPUMA, LUBRICACION, CAMBIAR EJE Y RODAMIENTOS, CAMBIO DE TORNILLERIA, RETOQUES DE PINTURA.</t>
  </si>
  <si>
    <t>BANCO ABDOMEN LIBRE GRADUABLE Placa: 43519 MANTENIMIENTO PREVENTIVO Y CORRECTIVO: CAMBIAR TAPICERIA, REFORZAR ESPUMA, LUBRICACION, CAMBIAR EJE Y RODAMIENTOS, VERIFICAR PERILLA DE SEGURIDAD, CAMBIO DE TORNILLERIA, RETOQUES DE PINTURA.</t>
  </si>
  <si>
    <t>BANCOS LIBRES GRADUABLES Placa:8292, 56254 MANTENIMIENTO PREVENTIVO Y CORRECTIVO: CAMBIAR TAPICERIA, REFORZAR ESPUMA, LUBRICACION, CAMBIAR EJE Y RODAMIENTOS, VERIFICAR PERILLA DE SEGURIDAD, CAMBIO DE TORNILLERIA, RETOQUES DE PINTURA.</t>
  </si>
  <si>
    <t>BANCO LIBRE DE NIVELES AJUSTABLE Placa: 56253 MANTENIMIENTO PREVENTIVO Y/O CORRECTIVO: CAMBIAR TAPICERIA, REFORZAR ESPUMA, LUBRICACION, CAMBIAR EJE Y RODAMIENTOS, VERIFICAR PERILLA DE SEGURIDAD, CAMBIO DE TORNILLERIA, RETOQUES DE PINTURA.</t>
  </si>
  <si>
    <t>RACK DE 22 MANCUERNAS Placa: 49561 MANTENIMIENTO PREVENTIVO Y CORRECTIVO: BRILLAR 22 AGARRES DE MANCUERNAS CROMADAS, CAMBIAR TORNILLERIA, INSTALAR CAUCHOS PROTECTORES DE ESTRUCCTURA, RETOQUES DE PINTURA.</t>
  </si>
  <si>
    <t>RACK DE 20 MANCUERNAS Placa: 56108 MANTENIMIENTO PREVENTIVO Y CORRECTIVO: BRILLAR 20 AGARRES DE MANCUERNAS CROMADAS, CAMBIO DE SOPORTES PLASTICOS X SOPORTES DE CAUCHO , CAMBIO TORNILLERIA, RETOQUES DE PINTURA.</t>
  </si>
  <si>
    <t>RACK Y JUEGO DE BARRAS CON PESO FIJO INCLUYE O BARRAS PESO DESDE 15 KG HASTA 50 KG (15-20-25-30-35-40-45-50) TAPAS EN ACERO CROMADAS, TORNILLERIA BRISTOL. Placa: 56251, 56252 MANTENIMIENTO PREVENTIVO Y  CORRECTIVO: CROMAR TAPAS DE PESAS, CAMBIAR TORNILLERRIA Y AJUSTAR TAPAS A LAS PESAS, DECAPAR Y CROMAR 5 BARRAS.  </t>
  </si>
  <si>
    <t>BICICLETA DE SPINNING Placas: 56264, 56265, 56266, 56267, 56268, 56269, 56270,  56271, 56272, 56273, 56274, 43522, 43523, 43524, 47264, 47266, 47593, 47594, 47595, 47596 MANTENIMIENTO PREVENTIVO Y CORRECTIVO: DESARME TOTAL DE LA BICICLETA, REVISION DE PARTES DESGASTADAS Y CAMBIO DE LAS MISMAS (ESTRUCTURA, VOLANTE, CAÑAS, MANUBRIO, RODACHINAS), CAMBIAR ZAPATAS DE FRENO, AJUSTAR EL SISTEMA DE FRENADO. REVISION TRANSMISION DE POTENCIA, CAMBIO EN CASO DE SER NECESARIO, (PEDALES, PIÑONES, CADENA); CAMBIO RODAMIENTOS DE TRANSMISION Y RUEDA VOLANTE); REVISION SILLIN Y SISTEMA DE AJUSTE DE SILLIN, CAMBIAR DE SER NECESARIO,; REVISION Y AJUSTE DE PERILLAS NIVELADORAS; PINTURA GENERAL DE LA BICICLETA; LUBRICACION, PRUEBA FUNCIONAL</t>
  </si>
  <si>
    <t>BICICLETA ERGOMETRICA FISIOLOGIA Placa: 16321 MANTENIMIENTO PREVENTIVO Y CORRECTIVO: DESARME TOTAL DE LA BICICLETA, REVISION DE PARTES DESGASTADAS Y CAMBIO DE LAS MISMAS (ESTRUCTURA, VOLANTE, CAÑAS, MANUBRIO, RODACHINAS), CAMBIAR ZAPATAS DE FRENO, AJUSTAR EL SISTEMA DE FRENADO. REVISION TRANSMISION DE POTENCIA, CAMBIO EN CASO DE SER NECESARIO, (PEDALES, PIÑONES, CADENA); CAMBIO RODAMIENTOS DE TRANSMISION Y RUEDA VOLANTE); REVISION SILLIN Y SISTEMA DE AJUSTE DE SILLIN, CAMBIAR DE SER NECESARIO,; REVISION Y AJUSTE DE PERILLAS NIVELADORAS; PINTURA GENERAL DE LA BICICLETA; LUBRICACION, PRUEBA FUNCIONAL</t>
  </si>
  <si>
    <t>ESCALADORA MARCA POWERMILL CLIMBER LIFE FITNESS. Placa: 56263 MANTENIMIENTO PRVENTIVO Y CORRECTIVO: MANTENIMIENTO Y LUBRICACION GENERAL ESCALERA; REVISION Y MANTENIMIENTO PREVENTIVO TABLERO ELECTRONICO; REVISION MOTORES Y ESCOBILLAS; MANTENIMIENTO Y LUBRICACION SISTEMA ARRASTRE; BRILLAR PINTURA Y PARTES PLASTICAS.</t>
  </si>
  <si>
    <t>ELLIPTICAL TRAINER E835 Placa: 56100, 56101, 56102, 56103, 56104 MANTENIMIENTO PREVENTIVO Y CORRECTIVO: MANTENIMIENTO Y LUBRICACION GENERAL, ARREGLO PIEZAS PLASTICAS EN MAL ESTADO, ALINEACION Y AJUSTE DE LOS BRAZOS, REVISION Y MANTENIMIENTO PREVENTIVO TABALERO ELECTRONICO; LUBRICAICON Y REVISION RODAMIENTOS Y VOLANTE ELIPTICA, CAMBIO DE CAUCHOS DE SOPORTE DE PIE; BRILLAR PINTURA Y PARTES PLASTICAS.</t>
  </si>
  <si>
    <t>CAMINADORA CT800 MARCA SPIRIT FITNESS Placa: 56090, 56091, 56092, 56094, 56095, 56096, 56097, 56098, 56099, 56093 MANTENIMIENTO PREVENTIVO Y CORRECTIVO: MANTENIMIENTO GENERAL Y LUBRICACION GENERAL DE LA CAMINADORA; REVISION DE CHUMACERAS Y RODILLOS , CAMBIAR DE SER NECESARIO; REVISAR CONCETOR Y ASEGURAR DE MEJOR MANERA PARA EVITAR RUPTURAS; VERIFICAR ESTADO DE LA TABLA BASE, DAR VUELTA O CAMBIAR EN CASO DE SER NECESARIO; CAMBIO DE BANDA POR FIN DE VIDA UTIL (SE ENCUENTRAN ALGUNAS YA LEVANTADAS EN EL PEGUE, OTRAS ARRUGADAS, GENERANDO MAL FUNCIONAMIENTO DEL EQUIPO); AJUSTE DE PARTES PLASTICAS, CAMBIO TORNILLERIA DAÑADA; INSTALACION DE CINTAS ANTIDESLIZANTES A LO LARGO DE LA BASE DE LA CAMINADORA; MTTO PREVENTIVO TARJETA ELECTRONICA, REVISION Y PRUEBA DE MOTORES, REAPARACION EN CASO DE SER NECESARIO; BRILLAR PINTURA Y PARTES PLASTICAS; PRUEBA FUNCIONAL.</t>
  </si>
  <si>
    <t>BARRA OLIMPICA DE 1,90 M Placa: 34318, 34319 MANTENIMIENTO PREVENTIVO Y CORRECTIVO: REALIZAR PROCESO QUIMICO DE DECAPADO, PARA LIMPIAR COMPLETAMENTE EL MATERIAL Y PROCEDER CON EL CROMADO</t>
  </si>
  <si>
    <t>BARRA OLIMPICA DE 1,60 M Placa: 34320 MANTENIMIENTO PREVENTIVO Y CORRECTIVO: REALIZAR PROCESO QUIMICO DE DECAPADO, PARA LIMPIAR COMPLETAMENTE EL MATERIAL Y PROCEDER CON EL CROMADO</t>
  </si>
  <si>
    <t>BARRA Z Placa: 34321, 56247, 56248  MANTENIMIENTO PREVENTIVO Y CORRECTIVO: REALIZAR PROCESO QUIMICO DE DECAPADO, PARA LIMPIAR COMPLETAMENTE EL MATERIAL Y PROCEDER CON EL CROMADO</t>
  </si>
  <si>
    <t>BARRA PARA AGARRE Placa: 49485, 49486, 49487, 49488 MANTENIMIENTO PREVENTIVO Y CORRECTIVO: REALIZAR PROCESO QUIMICO DE DECAPADO, PARA LIMPIAR COMPLETAMENTE EL MATERIAL Y PROCEDER CON EL CROMADO</t>
  </si>
  <si>
    <t>BARRA RECTA GIRATORIA Placa: 49489, 49490 MANTENIMIENTO  PREVENTIVO Y CORRECTIVO: REALIZAR PROCESO QUIMICO DE DECAPADO, PARA LIMPIAR COMPLETAMENTE EL MATERIAL Y PROCEDER CON EL CROMADO</t>
  </si>
  <si>
    <t>BARRA CURVA 28 PULGADAS Placa: 49491, 49492 MANTENIMIENTO PREVENTIVO Y CORRECTIVO: REALIZAR PROCESO QUIMICO DE DECAPADO, PARA LIMPIAR COMPLETAMENTE EL MATERIAL Y PROCEDER CON EL CROMADO</t>
  </si>
  <si>
    <t>BARRA OLIMPICA Placa: 56242, 56243, 56244, 56245, 56246, 56249, 56250 MANTENIMIENTO PREVENTIVO Y CORRECTIVO: REALIZAR PROCESO QUIMICO DE DECAPADO, PARA LIMPIAR COMPLETAMENTE EL MATERIAL Y PROCEDER CON EL CROMADO</t>
  </si>
  <si>
    <t>Bolsa de repuestos por un valor de $ 20.000.000 con el fin de cubrir cualquier pieza o repuesto requerido en los mantenimientos preventivos y/o correctivos de los equipos del gimnasio de la sede Fusagasugá.</t>
  </si>
  <si>
    <t>UNIDAD</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</si>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</sst>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1" fillId="0" borderId="26" xfId="0" applyFont="1" applyBorder="1" applyAlignment="1">
      <alignment wrapText="1"/>
    </xf>
    <xf numFmtId="0" fontId="1" fillId="0" borderId="26" xfId="0" applyFont="1" applyBorder="1" applyAlignment="1">
      <alignment horizontal="center" vertical="center" wrapText="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3"/>
  <sheetViews>
    <sheetView showGridLines="0" tabSelected="1" zoomScale="70" zoomScaleNormal="70" zoomScaleSheetLayoutView="70" zoomScalePageLayoutView="55" workbookViewId="0">
      <selection activeCell="B69" sqref="B69:C69"/>
    </sheetView>
  </sheetViews>
  <sheetFormatPr baseColWidth="10" defaultColWidth="11.42578125" defaultRowHeight="15" x14ac:dyDescent="0.25"/>
  <cols>
    <col min="1" max="1" width="10.42578125" style="2" customWidth="1"/>
    <col min="2" max="2" width="63.285156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5"/>
      <c r="B2" s="86" t="s">
        <v>0</v>
      </c>
      <c r="C2" s="86"/>
      <c r="D2" s="86"/>
      <c r="E2" s="86"/>
      <c r="F2" s="86"/>
      <c r="G2" s="86"/>
      <c r="H2" s="86"/>
      <c r="I2" s="86"/>
      <c r="J2" s="86"/>
      <c r="K2" s="86"/>
      <c r="L2" s="86"/>
      <c r="M2" s="86"/>
      <c r="N2" s="87" t="s">
        <v>1</v>
      </c>
      <c r="O2" s="87"/>
    </row>
    <row r="3" spans="1:15" ht="15.75" customHeight="1" x14ac:dyDescent="0.25">
      <c r="A3" s="85"/>
      <c r="B3" s="86" t="s">
        <v>2</v>
      </c>
      <c r="C3" s="86"/>
      <c r="D3" s="86"/>
      <c r="E3" s="86"/>
      <c r="F3" s="86"/>
      <c r="G3" s="86"/>
      <c r="H3" s="86"/>
      <c r="I3" s="86"/>
      <c r="J3" s="86"/>
      <c r="K3" s="86"/>
      <c r="L3" s="86"/>
      <c r="M3" s="86"/>
      <c r="N3" s="87" t="s">
        <v>48</v>
      </c>
      <c r="O3" s="87"/>
    </row>
    <row r="4" spans="1:15" ht="16.5" customHeight="1" x14ac:dyDescent="0.25">
      <c r="A4" s="85"/>
      <c r="B4" s="86" t="s">
        <v>3</v>
      </c>
      <c r="C4" s="86"/>
      <c r="D4" s="86"/>
      <c r="E4" s="86"/>
      <c r="F4" s="86"/>
      <c r="G4" s="86"/>
      <c r="H4" s="86"/>
      <c r="I4" s="86"/>
      <c r="J4" s="86"/>
      <c r="K4" s="86"/>
      <c r="L4" s="86"/>
      <c r="M4" s="86"/>
      <c r="N4" s="87" t="s">
        <v>49</v>
      </c>
      <c r="O4" s="87"/>
    </row>
    <row r="5" spans="1:15" ht="15" customHeight="1" x14ac:dyDescent="0.25">
      <c r="A5" s="85"/>
      <c r="B5" s="86"/>
      <c r="C5" s="86"/>
      <c r="D5" s="86"/>
      <c r="E5" s="86"/>
      <c r="F5" s="86"/>
      <c r="G5" s="86"/>
      <c r="H5" s="86"/>
      <c r="I5" s="86"/>
      <c r="J5" s="86"/>
      <c r="K5" s="86"/>
      <c r="L5" s="86"/>
      <c r="M5" s="86"/>
      <c r="N5" s="87" t="s">
        <v>46</v>
      </c>
      <c r="O5" s="87"/>
    </row>
    <row r="7" spans="1:15" x14ac:dyDescent="0.25">
      <c r="A7" s="5" t="s">
        <v>4</v>
      </c>
    </row>
    <row r="8" spans="1:15" ht="9.9499999999999993" customHeight="1" x14ac:dyDescent="0.25">
      <c r="A8" s="6"/>
    </row>
    <row r="9" spans="1:15" ht="30" customHeight="1" x14ac:dyDescent="0.25">
      <c r="A9" s="71" t="s">
        <v>5</v>
      </c>
      <c r="B9" s="72"/>
      <c r="D9" s="77" t="s">
        <v>6</v>
      </c>
      <c r="E9" s="78"/>
      <c r="F9" s="67"/>
      <c r="G9" s="68"/>
      <c r="H9" s="68"/>
      <c r="I9" s="69"/>
      <c r="K9" s="77" t="s">
        <v>7</v>
      </c>
      <c r="L9" s="78"/>
      <c r="M9" s="83"/>
      <c r="N9" s="84"/>
    </row>
    <row r="10" spans="1:15" ht="8.25" customHeight="1" x14ac:dyDescent="0.25">
      <c r="A10" s="73"/>
      <c r="B10" s="74"/>
      <c r="C10" s="7"/>
      <c r="E10" s="8"/>
      <c r="F10" s="8"/>
      <c r="M10" s="8"/>
      <c r="N10" s="2"/>
    </row>
    <row r="11" spans="1:15" ht="30" customHeight="1" x14ac:dyDescent="0.25">
      <c r="A11" s="75"/>
      <c r="B11" s="76"/>
      <c r="D11" s="77" t="s">
        <v>8</v>
      </c>
      <c r="E11" s="78"/>
      <c r="F11" s="67"/>
      <c r="G11" s="68"/>
      <c r="H11" s="68"/>
      <c r="I11" s="69"/>
      <c r="K11" s="77" t="s">
        <v>9</v>
      </c>
      <c r="L11" s="78"/>
      <c r="M11" s="81"/>
      <c r="N11" s="82"/>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10</v>
      </c>
      <c r="B13" s="23" t="s">
        <v>11</v>
      </c>
      <c r="C13" s="23" t="s">
        <v>12</v>
      </c>
      <c r="D13" s="23" t="s">
        <v>13</v>
      </c>
      <c r="E13" s="23" t="s">
        <v>14</v>
      </c>
      <c r="F13" s="24" t="s">
        <v>15</v>
      </c>
      <c r="G13" s="24" t="s">
        <v>16</v>
      </c>
      <c r="H13" s="24" t="s">
        <v>17</v>
      </c>
      <c r="I13" s="24" t="s">
        <v>18</v>
      </c>
      <c r="J13" s="24" t="s">
        <v>19</v>
      </c>
      <c r="K13" s="24" t="s">
        <v>20</v>
      </c>
      <c r="L13" s="24" t="s">
        <v>21</v>
      </c>
      <c r="M13" s="24" t="s">
        <v>22</v>
      </c>
      <c r="N13" s="24" t="s">
        <v>23</v>
      </c>
      <c r="O13" s="25" t="s">
        <v>24</v>
      </c>
    </row>
    <row r="14" spans="1:15" s="9" customFormat="1" ht="103.5" customHeight="1" x14ac:dyDescent="0.2">
      <c r="A14" s="26">
        <v>1</v>
      </c>
      <c r="B14" s="44" t="s">
        <v>50</v>
      </c>
      <c r="C14" s="12"/>
      <c r="D14" s="45">
        <v>3</v>
      </c>
      <c r="E14" s="45" t="s">
        <v>94</v>
      </c>
      <c r="F14" s="13"/>
      <c r="G14" s="11">
        <v>0</v>
      </c>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83.25" customHeight="1" x14ac:dyDescent="0.2">
      <c r="A15" s="26">
        <v>2</v>
      </c>
      <c r="B15" s="44" t="s">
        <v>51</v>
      </c>
      <c r="C15" s="12"/>
      <c r="D15" s="45">
        <v>2</v>
      </c>
      <c r="E15" s="45" t="s">
        <v>94</v>
      </c>
      <c r="F15" s="13"/>
      <c r="G15" s="11">
        <v>0</v>
      </c>
      <c r="H15" s="1">
        <f t="shared" ref="H15:H57" si="6">+ROUND(F15*G15,0)</f>
        <v>0</v>
      </c>
      <c r="I15" s="11"/>
      <c r="J15" s="1">
        <f t="shared" ref="J15:J57" si="7">ROUND(F15*I15,0)</f>
        <v>0</v>
      </c>
      <c r="K15" s="1">
        <f t="shared" ref="K15:K57" si="8">ROUND(F15+H15+J15,0)</f>
        <v>0</v>
      </c>
      <c r="L15" s="1">
        <f t="shared" ref="L15:L57" si="9">ROUND(F15*D15,0)</f>
        <v>0</v>
      </c>
      <c r="M15" s="1">
        <f t="shared" ref="M15:M57" si="10">ROUND(L15*G15,0)</f>
        <v>0</v>
      </c>
      <c r="N15" s="1">
        <f t="shared" ref="N15:N57" si="11">ROUND(L15*I15,0)</f>
        <v>0</v>
      </c>
      <c r="O15" s="27">
        <f t="shared" ref="O15:O57" si="12">ROUND(L15+N15+M15,0)</f>
        <v>0</v>
      </c>
    </row>
    <row r="16" spans="1:15" s="9" customFormat="1" ht="87" customHeight="1" x14ac:dyDescent="0.2">
      <c r="A16" s="26">
        <v>3</v>
      </c>
      <c r="B16" s="44" t="s">
        <v>52</v>
      </c>
      <c r="C16" s="12"/>
      <c r="D16" s="45">
        <v>1</v>
      </c>
      <c r="E16" s="45" t="s">
        <v>94</v>
      </c>
      <c r="F16" s="13"/>
      <c r="G16" s="11">
        <v>0</v>
      </c>
      <c r="H16" s="1">
        <f t="shared" ref="H16:H55" si="13">+ROUND(F16*G16,0)</f>
        <v>0</v>
      </c>
      <c r="I16" s="11"/>
      <c r="J16" s="1">
        <f t="shared" ref="J16:J55" si="14">ROUND(F16*I16,0)</f>
        <v>0</v>
      </c>
      <c r="K16" s="1">
        <f t="shared" ref="K16:K55" si="15">ROUND(F16+H16+J16,0)</f>
        <v>0</v>
      </c>
      <c r="L16" s="1">
        <f t="shared" ref="L16:L55" si="16">ROUND(F16*D16,0)</f>
        <v>0</v>
      </c>
      <c r="M16" s="1">
        <f t="shared" ref="M16:M55" si="17">ROUND(L16*G16,0)</f>
        <v>0</v>
      </c>
      <c r="N16" s="1">
        <f t="shared" ref="N16:N55" si="18">ROUND(L16*I16,0)</f>
        <v>0</v>
      </c>
      <c r="O16" s="27">
        <f t="shared" ref="O16:O55" si="19">ROUND(L16+N16+M16,0)</f>
        <v>0</v>
      </c>
    </row>
    <row r="17" spans="1:15" s="9" customFormat="1" ht="83.25" customHeight="1" x14ac:dyDescent="0.2">
      <c r="A17" s="26">
        <v>4</v>
      </c>
      <c r="B17" s="44" t="s">
        <v>53</v>
      </c>
      <c r="C17" s="12"/>
      <c r="D17" s="45">
        <v>1</v>
      </c>
      <c r="E17" s="45" t="s">
        <v>94</v>
      </c>
      <c r="F17" s="13"/>
      <c r="G17" s="11">
        <v>0</v>
      </c>
      <c r="H17" s="1">
        <f t="shared" si="13"/>
        <v>0</v>
      </c>
      <c r="I17" s="11"/>
      <c r="J17" s="1">
        <f t="shared" si="14"/>
        <v>0</v>
      </c>
      <c r="K17" s="1">
        <f t="shared" si="15"/>
        <v>0</v>
      </c>
      <c r="L17" s="1">
        <f t="shared" si="16"/>
        <v>0</v>
      </c>
      <c r="M17" s="1">
        <f t="shared" si="17"/>
        <v>0</v>
      </c>
      <c r="N17" s="1">
        <f t="shared" si="18"/>
        <v>0</v>
      </c>
      <c r="O17" s="27">
        <f t="shared" si="19"/>
        <v>0</v>
      </c>
    </row>
    <row r="18" spans="1:15" s="9" customFormat="1" ht="81.75" customHeight="1" x14ac:dyDescent="0.2">
      <c r="A18" s="26">
        <v>5</v>
      </c>
      <c r="B18" s="44" t="s">
        <v>54</v>
      </c>
      <c r="C18" s="12"/>
      <c r="D18" s="45">
        <v>1</v>
      </c>
      <c r="E18" s="45" t="s">
        <v>94</v>
      </c>
      <c r="F18" s="13"/>
      <c r="G18" s="11">
        <v>0</v>
      </c>
      <c r="H18" s="1">
        <f t="shared" si="13"/>
        <v>0</v>
      </c>
      <c r="I18" s="11"/>
      <c r="J18" s="1">
        <f t="shared" si="14"/>
        <v>0</v>
      </c>
      <c r="K18" s="1">
        <f t="shared" si="15"/>
        <v>0</v>
      </c>
      <c r="L18" s="1">
        <f t="shared" si="16"/>
        <v>0</v>
      </c>
      <c r="M18" s="1">
        <f t="shared" si="17"/>
        <v>0</v>
      </c>
      <c r="N18" s="1">
        <f t="shared" si="18"/>
        <v>0</v>
      </c>
      <c r="O18" s="27">
        <f t="shared" si="19"/>
        <v>0</v>
      </c>
    </row>
    <row r="19" spans="1:15" s="9" customFormat="1" ht="82.5" customHeight="1" x14ac:dyDescent="0.2">
      <c r="A19" s="26">
        <v>6</v>
      </c>
      <c r="B19" s="44" t="s">
        <v>55</v>
      </c>
      <c r="C19" s="12"/>
      <c r="D19" s="45">
        <v>1</v>
      </c>
      <c r="E19" s="45" t="s">
        <v>94</v>
      </c>
      <c r="F19" s="13"/>
      <c r="G19" s="11">
        <v>0</v>
      </c>
      <c r="H19" s="1">
        <f t="shared" si="13"/>
        <v>0</v>
      </c>
      <c r="I19" s="11"/>
      <c r="J19" s="1">
        <f t="shared" si="14"/>
        <v>0</v>
      </c>
      <c r="K19" s="1">
        <f t="shared" si="15"/>
        <v>0</v>
      </c>
      <c r="L19" s="1">
        <f t="shared" si="16"/>
        <v>0</v>
      </c>
      <c r="M19" s="1">
        <f t="shared" si="17"/>
        <v>0</v>
      </c>
      <c r="N19" s="1">
        <f t="shared" si="18"/>
        <v>0</v>
      </c>
      <c r="O19" s="27">
        <f t="shared" si="19"/>
        <v>0</v>
      </c>
    </row>
    <row r="20" spans="1:15" s="9" customFormat="1" ht="127.5" customHeight="1" x14ac:dyDescent="0.2">
      <c r="A20" s="26">
        <v>7</v>
      </c>
      <c r="B20" s="44" t="s">
        <v>56</v>
      </c>
      <c r="C20" s="12"/>
      <c r="D20" s="45">
        <v>1</v>
      </c>
      <c r="E20" s="45" t="s">
        <v>94</v>
      </c>
      <c r="F20" s="13"/>
      <c r="G20" s="11">
        <v>0</v>
      </c>
      <c r="H20" s="1">
        <f t="shared" si="13"/>
        <v>0</v>
      </c>
      <c r="I20" s="11"/>
      <c r="J20" s="1">
        <f t="shared" si="14"/>
        <v>0</v>
      </c>
      <c r="K20" s="1">
        <f t="shared" si="15"/>
        <v>0</v>
      </c>
      <c r="L20" s="1">
        <f t="shared" si="16"/>
        <v>0</v>
      </c>
      <c r="M20" s="1">
        <f t="shared" si="17"/>
        <v>0</v>
      </c>
      <c r="N20" s="1">
        <f t="shared" si="18"/>
        <v>0</v>
      </c>
      <c r="O20" s="27">
        <f t="shared" si="19"/>
        <v>0</v>
      </c>
    </row>
    <row r="21" spans="1:15" s="9" customFormat="1" ht="70.5" customHeight="1" x14ac:dyDescent="0.2">
      <c r="A21" s="26">
        <v>8</v>
      </c>
      <c r="B21" s="44" t="s">
        <v>57</v>
      </c>
      <c r="C21" s="12"/>
      <c r="D21" s="45">
        <v>1</v>
      </c>
      <c r="E21" s="45" t="s">
        <v>94</v>
      </c>
      <c r="F21" s="13"/>
      <c r="G21" s="11">
        <v>0</v>
      </c>
      <c r="H21" s="1">
        <f t="shared" si="13"/>
        <v>0</v>
      </c>
      <c r="I21" s="11"/>
      <c r="J21" s="1">
        <f t="shared" si="14"/>
        <v>0</v>
      </c>
      <c r="K21" s="1">
        <f t="shared" si="15"/>
        <v>0</v>
      </c>
      <c r="L21" s="1">
        <f t="shared" si="16"/>
        <v>0</v>
      </c>
      <c r="M21" s="1">
        <f t="shared" si="17"/>
        <v>0</v>
      </c>
      <c r="N21" s="1">
        <f t="shared" si="18"/>
        <v>0</v>
      </c>
      <c r="O21" s="27">
        <f t="shared" si="19"/>
        <v>0</v>
      </c>
    </row>
    <row r="22" spans="1:15" s="9" customFormat="1" ht="113.25" customHeight="1" x14ac:dyDescent="0.2">
      <c r="A22" s="26">
        <v>9</v>
      </c>
      <c r="B22" s="44" t="s">
        <v>58</v>
      </c>
      <c r="C22" s="12"/>
      <c r="D22" s="45">
        <v>1</v>
      </c>
      <c r="E22" s="45" t="s">
        <v>94</v>
      </c>
      <c r="F22" s="13"/>
      <c r="G22" s="11">
        <v>0</v>
      </c>
      <c r="H22" s="1">
        <f t="shared" si="13"/>
        <v>0</v>
      </c>
      <c r="I22" s="11"/>
      <c r="J22" s="1">
        <f t="shared" si="14"/>
        <v>0</v>
      </c>
      <c r="K22" s="1">
        <f t="shared" si="15"/>
        <v>0</v>
      </c>
      <c r="L22" s="1">
        <f t="shared" si="16"/>
        <v>0</v>
      </c>
      <c r="M22" s="1">
        <f t="shared" si="17"/>
        <v>0</v>
      </c>
      <c r="N22" s="1">
        <f t="shared" si="18"/>
        <v>0</v>
      </c>
      <c r="O22" s="27">
        <f t="shared" si="19"/>
        <v>0</v>
      </c>
    </row>
    <row r="23" spans="1:15" s="9" customFormat="1" ht="51" customHeight="1" x14ac:dyDescent="0.2">
      <c r="A23" s="26">
        <v>10</v>
      </c>
      <c r="B23" s="44" t="s">
        <v>59</v>
      </c>
      <c r="C23" s="12"/>
      <c r="D23" s="45">
        <v>1</v>
      </c>
      <c r="E23" s="45" t="s">
        <v>94</v>
      </c>
      <c r="F23" s="13"/>
      <c r="G23" s="11">
        <v>0</v>
      </c>
      <c r="H23" s="1">
        <f t="shared" si="13"/>
        <v>0</v>
      </c>
      <c r="I23" s="11"/>
      <c r="J23" s="1">
        <f t="shared" si="14"/>
        <v>0</v>
      </c>
      <c r="K23" s="1">
        <f t="shared" si="15"/>
        <v>0</v>
      </c>
      <c r="L23" s="1">
        <f t="shared" si="16"/>
        <v>0</v>
      </c>
      <c r="M23" s="1">
        <f t="shared" si="17"/>
        <v>0</v>
      </c>
      <c r="N23" s="1">
        <f t="shared" si="18"/>
        <v>0</v>
      </c>
      <c r="O23" s="27">
        <f t="shared" si="19"/>
        <v>0</v>
      </c>
    </row>
    <row r="24" spans="1:15" s="9" customFormat="1" ht="81.75" customHeight="1" x14ac:dyDescent="0.2">
      <c r="A24" s="26">
        <v>11</v>
      </c>
      <c r="B24" s="44" t="s">
        <v>60</v>
      </c>
      <c r="C24" s="12"/>
      <c r="D24" s="45">
        <v>1</v>
      </c>
      <c r="E24" s="45" t="s">
        <v>94</v>
      </c>
      <c r="F24" s="13"/>
      <c r="G24" s="11">
        <v>0</v>
      </c>
      <c r="H24" s="1">
        <f t="shared" si="13"/>
        <v>0</v>
      </c>
      <c r="I24" s="11"/>
      <c r="J24" s="1">
        <f t="shared" si="14"/>
        <v>0</v>
      </c>
      <c r="K24" s="1">
        <f t="shared" si="15"/>
        <v>0</v>
      </c>
      <c r="L24" s="1">
        <f t="shared" si="16"/>
        <v>0</v>
      </c>
      <c r="M24" s="1">
        <f t="shared" si="17"/>
        <v>0</v>
      </c>
      <c r="N24" s="1">
        <f t="shared" si="18"/>
        <v>0</v>
      </c>
      <c r="O24" s="27">
        <f t="shared" si="19"/>
        <v>0</v>
      </c>
    </row>
    <row r="25" spans="1:15" s="9" customFormat="1" ht="106.5" customHeight="1" x14ac:dyDescent="0.2">
      <c r="A25" s="26">
        <v>12</v>
      </c>
      <c r="B25" s="44" t="s">
        <v>61</v>
      </c>
      <c r="C25" s="12"/>
      <c r="D25" s="45">
        <v>1</v>
      </c>
      <c r="E25" s="45" t="s">
        <v>94</v>
      </c>
      <c r="F25" s="13"/>
      <c r="G25" s="11">
        <v>0</v>
      </c>
      <c r="H25" s="1">
        <f t="shared" si="13"/>
        <v>0</v>
      </c>
      <c r="I25" s="11"/>
      <c r="J25" s="1">
        <f t="shared" si="14"/>
        <v>0</v>
      </c>
      <c r="K25" s="1">
        <f t="shared" si="15"/>
        <v>0</v>
      </c>
      <c r="L25" s="1">
        <f t="shared" si="16"/>
        <v>0</v>
      </c>
      <c r="M25" s="1">
        <f t="shared" si="17"/>
        <v>0</v>
      </c>
      <c r="N25" s="1">
        <f t="shared" si="18"/>
        <v>0</v>
      </c>
      <c r="O25" s="27">
        <f t="shared" si="19"/>
        <v>0</v>
      </c>
    </row>
    <row r="26" spans="1:15" s="9" customFormat="1" ht="162.75" customHeight="1" x14ac:dyDescent="0.2">
      <c r="A26" s="26">
        <v>13</v>
      </c>
      <c r="B26" s="44" t="s">
        <v>62</v>
      </c>
      <c r="C26" s="12"/>
      <c r="D26" s="45">
        <v>3</v>
      </c>
      <c r="E26" s="45" t="s">
        <v>94</v>
      </c>
      <c r="F26" s="13"/>
      <c r="G26" s="11">
        <v>0</v>
      </c>
      <c r="H26" s="1">
        <f t="shared" si="13"/>
        <v>0</v>
      </c>
      <c r="I26" s="11"/>
      <c r="J26" s="1">
        <f t="shared" si="14"/>
        <v>0</v>
      </c>
      <c r="K26" s="1">
        <f t="shared" si="15"/>
        <v>0</v>
      </c>
      <c r="L26" s="1">
        <f t="shared" si="16"/>
        <v>0</v>
      </c>
      <c r="M26" s="1">
        <f t="shared" si="17"/>
        <v>0</v>
      </c>
      <c r="N26" s="1">
        <f t="shared" si="18"/>
        <v>0</v>
      </c>
      <c r="O26" s="27">
        <f t="shared" si="19"/>
        <v>0</v>
      </c>
    </row>
    <row r="27" spans="1:15" s="9" customFormat="1" ht="106.5" customHeight="1" x14ac:dyDescent="0.2">
      <c r="A27" s="26">
        <v>14</v>
      </c>
      <c r="B27" s="44" t="s">
        <v>63</v>
      </c>
      <c r="C27" s="12"/>
      <c r="D27" s="45">
        <v>1</v>
      </c>
      <c r="E27" s="45" t="s">
        <v>94</v>
      </c>
      <c r="F27" s="13"/>
      <c r="G27" s="11">
        <v>0</v>
      </c>
      <c r="H27" s="1">
        <f t="shared" si="13"/>
        <v>0</v>
      </c>
      <c r="I27" s="11"/>
      <c r="J27" s="1">
        <f t="shared" si="14"/>
        <v>0</v>
      </c>
      <c r="K27" s="1">
        <f t="shared" si="15"/>
        <v>0</v>
      </c>
      <c r="L27" s="1">
        <f t="shared" si="16"/>
        <v>0</v>
      </c>
      <c r="M27" s="1">
        <f t="shared" si="17"/>
        <v>0</v>
      </c>
      <c r="N27" s="1">
        <f t="shared" si="18"/>
        <v>0</v>
      </c>
      <c r="O27" s="27">
        <f t="shared" si="19"/>
        <v>0</v>
      </c>
    </row>
    <row r="28" spans="1:15" s="9" customFormat="1" ht="111" customHeight="1" x14ac:dyDescent="0.2">
      <c r="A28" s="26">
        <v>15</v>
      </c>
      <c r="B28" s="44" t="s">
        <v>64</v>
      </c>
      <c r="C28" s="12"/>
      <c r="D28" s="45">
        <v>1</v>
      </c>
      <c r="E28" s="45" t="s">
        <v>94</v>
      </c>
      <c r="F28" s="13"/>
      <c r="G28" s="11">
        <v>0</v>
      </c>
      <c r="H28" s="1">
        <f t="shared" si="13"/>
        <v>0</v>
      </c>
      <c r="I28" s="11"/>
      <c r="J28" s="1">
        <f t="shared" si="14"/>
        <v>0</v>
      </c>
      <c r="K28" s="1">
        <f t="shared" si="15"/>
        <v>0</v>
      </c>
      <c r="L28" s="1">
        <f t="shared" si="16"/>
        <v>0</v>
      </c>
      <c r="M28" s="1">
        <f t="shared" si="17"/>
        <v>0</v>
      </c>
      <c r="N28" s="1">
        <f t="shared" si="18"/>
        <v>0</v>
      </c>
      <c r="O28" s="27">
        <f t="shared" si="19"/>
        <v>0</v>
      </c>
    </row>
    <row r="29" spans="1:15" s="9" customFormat="1" ht="110.25" customHeight="1" x14ac:dyDescent="0.2">
      <c r="A29" s="26">
        <v>16</v>
      </c>
      <c r="B29" s="44" t="s">
        <v>65</v>
      </c>
      <c r="C29" s="12"/>
      <c r="D29" s="45">
        <v>1</v>
      </c>
      <c r="E29" s="45" t="s">
        <v>94</v>
      </c>
      <c r="F29" s="13"/>
      <c r="G29" s="11">
        <v>0</v>
      </c>
      <c r="H29" s="1">
        <f t="shared" si="13"/>
        <v>0</v>
      </c>
      <c r="I29" s="11"/>
      <c r="J29" s="1">
        <f t="shared" si="14"/>
        <v>0</v>
      </c>
      <c r="K29" s="1">
        <f t="shared" si="15"/>
        <v>0</v>
      </c>
      <c r="L29" s="1">
        <f t="shared" si="16"/>
        <v>0</v>
      </c>
      <c r="M29" s="1">
        <f t="shared" si="17"/>
        <v>0</v>
      </c>
      <c r="N29" s="1">
        <f t="shared" si="18"/>
        <v>0</v>
      </c>
      <c r="O29" s="27">
        <f t="shared" si="19"/>
        <v>0</v>
      </c>
    </row>
    <row r="30" spans="1:15" s="9" customFormat="1" ht="110.25" customHeight="1" x14ac:dyDescent="0.2">
      <c r="A30" s="26">
        <v>17</v>
      </c>
      <c r="B30" s="44" t="s">
        <v>66</v>
      </c>
      <c r="C30" s="12"/>
      <c r="D30" s="45">
        <v>1</v>
      </c>
      <c r="E30" s="45" t="s">
        <v>94</v>
      </c>
      <c r="F30" s="13"/>
      <c r="G30" s="11">
        <v>0</v>
      </c>
      <c r="H30" s="1">
        <f t="shared" si="13"/>
        <v>0</v>
      </c>
      <c r="I30" s="11"/>
      <c r="J30" s="1">
        <f t="shared" si="14"/>
        <v>0</v>
      </c>
      <c r="K30" s="1">
        <f t="shared" si="15"/>
        <v>0</v>
      </c>
      <c r="L30" s="1">
        <f t="shared" si="16"/>
        <v>0</v>
      </c>
      <c r="M30" s="1">
        <f t="shared" si="17"/>
        <v>0</v>
      </c>
      <c r="N30" s="1">
        <f t="shared" si="18"/>
        <v>0</v>
      </c>
      <c r="O30" s="27">
        <f t="shared" si="19"/>
        <v>0</v>
      </c>
    </row>
    <row r="31" spans="1:15" s="9" customFormat="1" ht="101.25" customHeight="1" x14ac:dyDescent="0.2">
      <c r="A31" s="26">
        <v>18</v>
      </c>
      <c r="B31" s="44" t="s">
        <v>67</v>
      </c>
      <c r="C31" s="12"/>
      <c r="D31" s="45">
        <v>1</v>
      </c>
      <c r="E31" s="45" t="s">
        <v>94</v>
      </c>
      <c r="F31" s="13"/>
      <c r="G31" s="11">
        <v>0</v>
      </c>
      <c r="H31" s="1">
        <f t="shared" si="13"/>
        <v>0</v>
      </c>
      <c r="I31" s="11"/>
      <c r="J31" s="1">
        <f t="shared" si="14"/>
        <v>0</v>
      </c>
      <c r="K31" s="1">
        <f t="shared" si="15"/>
        <v>0</v>
      </c>
      <c r="L31" s="1">
        <f t="shared" si="16"/>
        <v>0</v>
      </c>
      <c r="M31" s="1">
        <f t="shared" si="17"/>
        <v>0</v>
      </c>
      <c r="N31" s="1">
        <f t="shared" si="18"/>
        <v>0</v>
      </c>
      <c r="O31" s="27">
        <f t="shared" si="19"/>
        <v>0</v>
      </c>
    </row>
    <row r="32" spans="1:15" s="9" customFormat="1" ht="124.5" customHeight="1" x14ac:dyDescent="0.2">
      <c r="A32" s="26">
        <v>19</v>
      </c>
      <c r="B32" s="44" t="s">
        <v>68</v>
      </c>
      <c r="C32" s="12"/>
      <c r="D32" s="45">
        <v>1</v>
      </c>
      <c r="E32" s="45" t="s">
        <v>94</v>
      </c>
      <c r="F32" s="13"/>
      <c r="G32" s="11">
        <v>0</v>
      </c>
      <c r="H32" s="1">
        <f t="shared" si="13"/>
        <v>0</v>
      </c>
      <c r="I32" s="11"/>
      <c r="J32" s="1">
        <f t="shared" si="14"/>
        <v>0</v>
      </c>
      <c r="K32" s="1">
        <f t="shared" si="15"/>
        <v>0</v>
      </c>
      <c r="L32" s="1">
        <f t="shared" si="16"/>
        <v>0</v>
      </c>
      <c r="M32" s="1">
        <f t="shared" si="17"/>
        <v>0</v>
      </c>
      <c r="N32" s="1">
        <f t="shared" si="18"/>
        <v>0</v>
      </c>
      <c r="O32" s="27">
        <f t="shared" si="19"/>
        <v>0</v>
      </c>
    </row>
    <row r="33" spans="1:15" s="9" customFormat="1" ht="89.25" customHeight="1" x14ac:dyDescent="0.2">
      <c r="A33" s="26">
        <v>20</v>
      </c>
      <c r="B33" s="44" t="s">
        <v>69</v>
      </c>
      <c r="C33" s="12"/>
      <c r="D33" s="45">
        <v>1</v>
      </c>
      <c r="E33" s="45" t="s">
        <v>94</v>
      </c>
      <c r="F33" s="13"/>
      <c r="G33" s="11">
        <v>0</v>
      </c>
      <c r="H33" s="1">
        <f t="shared" si="13"/>
        <v>0</v>
      </c>
      <c r="I33" s="11"/>
      <c r="J33" s="1">
        <f t="shared" si="14"/>
        <v>0</v>
      </c>
      <c r="K33" s="1">
        <f t="shared" si="15"/>
        <v>0</v>
      </c>
      <c r="L33" s="1">
        <f t="shared" si="16"/>
        <v>0</v>
      </c>
      <c r="M33" s="1">
        <f t="shared" si="17"/>
        <v>0</v>
      </c>
      <c r="N33" s="1">
        <f t="shared" si="18"/>
        <v>0</v>
      </c>
      <c r="O33" s="27">
        <f t="shared" si="19"/>
        <v>0</v>
      </c>
    </row>
    <row r="34" spans="1:15" s="9" customFormat="1" ht="86.25" customHeight="1" x14ac:dyDescent="0.2">
      <c r="A34" s="26">
        <v>21</v>
      </c>
      <c r="B34" s="44" t="s">
        <v>70</v>
      </c>
      <c r="C34" s="12"/>
      <c r="D34" s="45">
        <v>1</v>
      </c>
      <c r="E34" s="45" t="s">
        <v>94</v>
      </c>
      <c r="F34" s="13"/>
      <c r="G34" s="11">
        <v>0</v>
      </c>
      <c r="H34" s="1">
        <f t="shared" si="13"/>
        <v>0</v>
      </c>
      <c r="I34" s="11"/>
      <c r="J34" s="1">
        <f t="shared" si="14"/>
        <v>0</v>
      </c>
      <c r="K34" s="1">
        <f t="shared" si="15"/>
        <v>0</v>
      </c>
      <c r="L34" s="1">
        <f t="shared" si="16"/>
        <v>0</v>
      </c>
      <c r="M34" s="1">
        <f t="shared" si="17"/>
        <v>0</v>
      </c>
      <c r="N34" s="1">
        <f t="shared" si="18"/>
        <v>0</v>
      </c>
      <c r="O34" s="27">
        <f t="shared" si="19"/>
        <v>0</v>
      </c>
    </row>
    <row r="35" spans="1:15" s="9" customFormat="1" ht="144" customHeight="1" x14ac:dyDescent="0.2">
      <c r="A35" s="26">
        <v>22</v>
      </c>
      <c r="B35" s="44" t="s">
        <v>71</v>
      </c>
      <c r="C35" s="12"/>
      <c r="D35" s="45">
        <v>1</v>
      </c>
      <c r="E35" s="45" t="s">
        <v>94</v>
      </c>
      <c r="F35" s="13"/>
      <c r="G35" s="11">
        <v>0</v>
      </c>
      <c r="H35" s="1">
        <f t="shared" si="13"/>
        <v>0</v>
      </c>
      <c r="I35" s="11"/>
      <c r="J35" s="1">
        <f t="shared" si="14"/>
        <v>0</v>
      </c>
      <c r="K35" s="1">
        <f t="shared" si="15"/>
        <v>0</v>
      </c>
      <c r="L35" s="1">
        <f t="shared" si="16"/>
        <v>0</v>
      </c>
      <c r="M35" s="1">
        <f t="shared" si="17"/>
        <v>0</v>
      </c>
      <c r="N35" s="1">
        <f t="shared" si="18"/>
        <v>0</v>
      </c>
      <c r="O35" s="27">
        <f t="shared" si="19"/>
        <v>0</v>
      </c>
    </row>
    <row r="36" spans="1:15" s="9" customFormat="1" ht="95.25" customHeight="1" x14ac:dyDescent="0.2">
      <c r="A36" s="26">
        <v>23</v>
      </c>
      <c r="B36" s="44" t="s">
        <v>72</v>
      </c>
      <c r="C36" s="12"/>
      <c r="D36" s="45">
        <v>1</v>
      </c>
      <c r="E36" s="45" t="s">
        <v>94</v>
      </c>
      <c r="F36" s="13"/>
      <c r="G36" s="11">
        <v>0</v>
      </c>
      <c r="H36" s="1">
        <f t="shared" si="13"/>
        <v>0</v>
      </c>
      <c r="I36" s="11"/>
      <c r="J36" s="1">
        <f t="shared" si="14"/>
        <v>0</v>
      </c>
      <c r="K36" s="1">
        <f t="shared" si="15"/>
        <v>0</v>
      </c>
      <c r="L36" s="1">
        <f t="shared" si="16"/>
        <v>0</v>
      </c>
      <c r="M36" s="1">
        <f t="shared" si="17"/>
        <v>0</v>
      </c>
      <c r="N36" s="1">
        <f t="shared" si="18"/>
        <v>0</v>
      </c>
      <c r="O36" s="27">
        <f t="shared" si="19"/>
        <v>0</v>
      </c>
    </row>
    <row r="37" spans="1:15" s="9" customFormat="1" ht="94.5" customHeight="1" x14ac:dyDescent="0.2">
      <c r="A37" s="26">
        <v>24</v>
      </c>
      <c r="B37" s="44" t="s">
        <v>73</v>
      </c>
      <c r="C37" s="12"/>
      <c r="D37" s="45">
        <v>1</v>
      </c>
      <c r="E37" s="45" t="s">
        <v>94</v>
      </c>
      <c r="F37" s="13"/>
      <c r="G37" s="11">
        <v>0</v>
      </c>
      <c r="H37" s="1">
        <f t="shared" si="13"/>
        <v>0</v>
      </c>
      <c r="I37" s="11"/>
      <c r="J37" s="1">
        <f t="shared" si="14"/>
        <v>0</v>
      </c>
      <c r="K37" s="1">
        <f t="shared" si="15"/>
        <v>0</v>
      </c>
      <c r="L37" s="1">
        <f t="shared" si="16"/>
        <v>0</v>
      </c>
      <c r="M37" s="1">
        <f t="shared" si="17"/>
        <v>0</v>
      </c>
      <c r="N37" s="1">
        <f t="shared" si="18"/>
        <v>0</v>
      </c>
      <c r="O37" s="27">
        <f t="shared" si="19"/>
        <v>0</v>
      </c>
    </row>
    <row r="38" spans="1:15" s="9" customFormat="1" ht="79.5" customHeight="1" x14ac:dyDescent="0.2">
      <c r="A38" s="26">
        <v>25</v>
      </c>
      <c r="B38" s="44" t="s">
        <v>74</v>
      </c>
      <c r="C38" s="12"/>
      <c r="D38" s="45">
        <v>3</v>
      </c>
      <c r="E38" s="45" t="s">
        <v>94</v>
      </c>
      <c r="F38" s="13"/>
      <c r="G38" s="11">
        <v>0</v>
      </c>
      <c r="H38" s="1">
        <f t="shared" si="13"/>
        <v>0</v>
      </c>
      <c r="I38" s="11"/>
      <c r="J38" s="1">
        <f t="shared" si="14"/>
        <v>0</v>
      </c>
      <c r="K38" s="1">
        <f t="shared" si="15"/>
        <v>0</v>
      </c>
      <c r="L38" s="1">
        <f t="shared" si="16"/>
        <v>0</v>
      </c>
      <c r="M38" s="1">
        <f t="shared" si="17"/>
        <v>0</v>
      </c>
      <c r="N38" s="1">
        <f t="shared" si="18"/>
        <v>0</v>
      </c>
      <c r="O38" s="27">
        <f t="shared" si="19"/>
        <v>0</v>
      </c>
    </row>
    <row r="39" spans="1:15" s="9" customFormat="1" ht="93" customHeight="1" x14ac:dyDescent="0.2">
      <c r="A39" s="26">
        <v>26</v>
      </c>
      <c r="B39" s="44" t="s">
        <v>75</v>
      </c>
      <c r="C39" s="12"/>
      <c r="D39" s="45">
        <v>1</v>
      </c>
      <c r="E39" s="45" t="s">
        <v>94</v>
      </c>
      <c r="F39" s="13"/>
      <c r="G39" s="11">
        <v>0</v>
      </c>
      <c r="H39" s="1">
        <f t="shared" si="13"/>
        <v>0</v>
      </c>
      <c r="I39" s="11"/>
      <c r="J39" s="1">
        <f t="shared" si="14"/>
        <v>0</v>
      </c>
      <c r="K39" s="1">
        <f t="shared" si="15"/>
        <v>0</v>
      </c>
      <c r="L39" s="1">
        <f t="shared" si="16"/>
        <v>0</v>
      </c>
      <c r="M39" s="1">
        <f t="shared" si="17"/>
        <v>0</v>
      </c>
      <c r="N39" s="1">
        <f t="shared" si="18"/>
        <v>0</v>
      </c>
      <c r="O39" s="27">
        <f t="shared" si="19"/>
        <v>0</v>
      </c>
    </row>
    <row r="40" spans="1:15" s="9" customFormat="1" ht="103.5" customHeight="1" x14ac:dyDescent="0.2">
      <c r="A40" s="26">
        <v>27</v>
      </c>
      <c r="B40" s="44" t="s">
        <v>76</v>
      </c>
      <c r="C40" s="12"/>
      <c r="D40" s="45">
        <v>2</v>
      </c>
      <c r="E40" s="45" t="s">
        <v>94</v>
      </c>
      <c r="F40" s="13"/>
      <c r="G40" s="11">
        <v>0</v>
      </c>
      <c r="H40" s="1">
        <f t="shared" si="13"/>
        <v>0</v>
      </c>
      <c r="I40" s="11"/>
      <c r="J40" s="1">
        <f t="shared" si="14"/>
        <v>0</v>
      </c>
      <c r="K40" s="1">
        <f t="shared" si="15"/>
        <v>0</v>
      </c>
      <c r="L40" s="1">
        <f t="shared" si="16"/>
        <v>0</v>
      </c>
      <c r="M40" s="1">
        <f t="shared" si="17"/>
        <v>0</v>
      </c>
      <c r="N40" s="1">
        <f t="shared" si="18"/>
        <v>0</v>
      </c>
      <c r="O40" s="27">
        <f t="shared" si="19"/>
        <v>0</v>
      </c>
    </row>
    <row r="41" spans="1:15" s="9" customFormat="1" ht="99" customHeight="1" x14ac:dyDescent="0.2">
      <c r="A41" s="26">
        <v>28</v>
      </c>
      <c r="B41" s="44" t="s">
        <v>77</v>
      </c>
      <c r="C41" s="12"/>
      <c r="D41" s="45">
        <v>1</v>
      </c>
      <c r="E41" s="45" t="s">
        <v>94</v>
      </c>
      <c r="F41" s="13"/>
      <c r="G41" s="11">
        <v>0</v>
      </c>
      <c r="H41" s="1">
        <f t="shared" si="13"/>
        <v>0</v>
      </c>
      <c r="I41" s="11"/>
      <c r="J41" s="1">
        <f t="shared" si="14"/>
        <v>0</v>
      </c>
      <c r="K41" s="1">
        <f t="shared" si="15"/>
        <v>0</v>
      </c>
      <c r="L41" s="1">
        <f t="shared" si="16"/>
        <v>0</v>
      </c>
      <c r="M41" s="1">
        <f t="shared" si="17"/>
        <v>0</v>
      </c>
      <c r="N41" s="1">
        <f t="shared" si="18"/>
        <v>0</v>
      </c>
      <c r="O41" s="27">
        <f t="shared" si="19"/>
        <v>0</v>
      </c>
    </row>
    <row r="42" spans="1:15" s="9" customFormat="1" ht="88.5" customHeight="1" x14ac:dyDescent="0.2">
      <c r="A42" s="26">
        <v>29</v>
      </c>
      <c r="B42" s="44" t="s">
        <v>78</v>
      </c>
      <c r="C42" s="12"/>
      <c r="D42" s="45">
        <v>1</v>
      </c>
      <c r="E42" s="45" t="s">
        <v>94</v>
      </c>
      <c r="F42" s="13"/>
      <c r="G42" s="11">
        <v>0</v>
      </c>
      <c r="H42" s="1">
        <f t="shared" si="13"/>
        <v>0</v>
      </c>
      <c r="I42" s="11"/>
      <c r="J42" s="1">
        <f t="shared" si="14"/>
        <v>0</v>
      </c>
      <c r="K42" s="1">
        <f t="shared" si="15"/>
        <v>0</v>
      </c>
      <c r="L42" s="1">
        <f t="shared" si="16"/>
        <v>0</v>
      </c>
      <c r="M42" s="1">
        <f t="shared" si="17"/>
        <v>0</v>
      </c>
      <c r="N42" s="1">
        <f t="shared" si="18"/>
        <v>0</v>
      </c>
      <c r="O42" s="27">
        <f t="shared" si="19"/>
        <v>0</v>
      </c>
    </row>
    <row r="43" spans="1:15" s="9" customFormat="1" ht="84" customHeight="1" x14ac:dyDescent="0.2">
      <c r="A43" s="26">
        <v>30</v>
      </c>
      <c r="B43" s="44" t="s">
        <v>79</v>
      </c>
      <c r="C43" s="12"/>
      <c r="D43" s="45">
        <v>1</v>
      </c>
      <c r="E43" s="45" t="s">
        <v>94</v>
      </c>
      <c r="F43" s="13"/>
      <c r="G43" s="11">
        <v>0</v>
      </c>
      <c r="H43" s="1">
        <f t="shared" si="13"/>
        <v>0</v>
      </c>
      <c r="I43" s="11"/>
      <c r="J43" s="1">
        <f t="shared" si="14"/>
        <v>0</v>
      </c>
      <c r="K43" s="1">
        <f t="shared" si="15"/>
        <v>0</v>
      </c>
      <c r="L43" s="1">
        <f t="shared" si="16"/>
        <v>0</v>
      </c>
      <c r="M43" s="1">
        <f t="shared" si="17"/>
        <v>0</v>
      </c>
      <c r="N43" s="1">
        <f t="shared" si="18"/>
        <v>0</v>
      </c>
      <c r="O43" s="27">
        <f t="shared" si="19"/>
        <v>0</v>
      </c>
    </row>
    <row r="44" spans="1:15" s="9" customFormat="1" ht="125.25" customHeight="1" x14ac:dyDescent="0.2">
      <c r="A44" s="26">
        <v>31</v>
      </c>
      <c r="B44" s="44" t="s">
        <v>80</v>
      </c>
      <c r="C44" s="12"/>
      <c r="D44" s="45">
        <v>2</v>
      </c>
      <c r="E44" s="45" t="s">
        <v>94</v>
      </c>
      <c r="F44" s="13"/>
      <c r="G44" s="11">
        <v>0</v>
      </c>
      <c r="H44" s="1">
        <f t="shared" si="13"/>
        <v>0</v>
      </c>
      <c r="I44" s="11"/>
      <c r="J44" s="1">
        <f t="shared" si="14"/>
        <v>0</v>
      </c>
      <c r="K44" s="1">
        <f t="shared" si="15"/>
        <v>0</v>
      </c>
      <c r="L44" s="1">
        <f t="shared" si="16"/>
        <v>0</v>
      </c>
      <c r="M44" s="1">
        <f t="shared" si="17"/>
        <v>0</v>
      </c>
      <c r="N44" s="1">
        <f t="shared" si="18"/>
        <v>0</v>
      </c>
      <c r="O44" s="27">
        <f t="shared" si="19"/>
        <v>0</v>
      </c>
    </row>
    <row r="45" spans="1:15" s="9" customFormat="1" ht="232.5" customHeight="1" x14ac:dyDescent="0.2">
      <c r="A45" s="26">
        <v>32</v>
      </c>
      <c r="B45" s="44" t="s">
        <v>81</v>
      </c>
      <c r="C45" s="12"/>
      <c r="D45" s="45">
        <v>20</v>
      </c>
      <c r="E45" s="45" t="s">
        <v>94</v>
      </c>
      <c r="F45" s="13"/>
      <c r="G45" s="11">
        <v>0</v>
      </c>
      <c r="H45" s="1">
        <f t="shared" si="13"/>
        <v>0</v>
      </c>
      <c r="I45" s="11"/>
      <c r="J45" s="1">
        <f t="shared" si="14"/>
        <v>0</v>
      </c>
      <c r="K45" s="1">
        <f t="shared" si="15"/>
        <v>0</v>
      </c>
      <c r="L45" s="1">
        <f t="shared" si="16"/>
        <v>0</v>
      </c>
      <c r="M45" s="1">
        <f t="shared" si="17"/>
        <v>0</v>
      </c>
      <c r="N45" s="1">
        <f t="shared" si="18"/>
        <v>0</v>
      </c>
      <c r="O45" s="27">
        <f t="shared" si="19"/>
        <v>0</v>
      </c>
    </row>
    <row r="46" spans="1:15" s="9" customFormat="1" ht="230.25" customHeight="1" x14ac:dyDescent="0.2">
      <c r="A46" s="26">
        <v>33</v>
      </c>
      <c r="B46" s="44" t="s">
        <v>82</v>
      </c>
      <c r="C46" s="12"/>
      <c r="D46" s="45">
        <v>1</v>
      </c>
      <c r="E46" s="45" t="s">
        <v>94</v>
      </c>
      <c r="F46" s="13"/>
      <c r="G46" s="11">
        <v>0</v>
      </c>
      <c r="H46" s="1">
        <f t="shared" si="13"/>
        <v>0</v>
      </c>
      <c r="I46" s="11"/>
      <c r="J46" s="1">
        <f t="shared" si="14"/>
        <v>0</v>
      </c>
      <c r="K46" s="1">
        <f t="shared" si="15"/>
        <v>0</v>
      </c>
      <c r="L46" s="1">
        <f t="shared" si="16"/>
        <v>0</v>
      </c>
      <c r="M46" s="1">
        <f t="shared" si="17"/>
        <v>0</v>
      </c>
      <c r="N46" s="1">
        <f t="shared" si="18"/>
        <v>0</v>
      </c>
      <c r="O46" s="27">
        <f t="shared" si="19"/>
        <v>0</v>
      </c>
    </row>
    <row r="47" spans="1:15" s="9" customFormat="1" ht="119.25" customHeight="1" x14ac:dyDescent="0.2">
      <c r="A47" s="26">
        <v>34</v>
      </c>
      <c r="B47" s="44" t="s">
        <v>83</v>
      </c>
      <c r="C47" s="12"/>
      <c r="D47" s="45">
        <v>1</v>
      </c>
      <c r="E47" s="45" t="s">
        <v>94</v>
      </c>
      <c r="F47" s="13"/>
      <c r="G47" s="11">
        <v>0</v>
      </c>
      <c r="H47" s="1">
        <f t="shared" si="13"/>
        <v>0</v>
      </c>
      <c r="I47" s="11"/>
      <c r="J47" s="1">
        <f t="shared" si="14"/>
        <v>0</v>
      </c>
      <c r="K47" s="1">
        <f t="shared" si="15"/>
        <v>0</v>
      </c>
      <c r="L47" s="1">
        <f t="shared" si="16"/>
        <v>0</v>
      </c>
      <c r="M47" s="1">
        <f t="shared" si="17"/>
        <v>0</v>
      </c>
      <c r="N47" s="1">
        <f t="shared" si="18"/>
        <v>0</v>
      </c>
      <c r="O47" s="27">
        <f t="shared" si="19"/>
        <v>0</v>
      </c>
    </row>
    <row r="48" spans="1:15" s="9" customFormat="1" ht="152.25" customHeight="1" x14ac:dyDescent="0.2">
      <c r="A48" s="26">
        <v>35</v>
      </c>
      <c r="B48" s="44" t="s">
        <v>84</v>
      </c>
      <c r="C48" s="12"/>
      <c r="D48" s="45">
        <v>5</v>
      </c>
      <c r="E48" s="45" t="s">
        <v>94</v>
      </c>
      <c r="F48" s="13"/>
      <c r="G48" s="11">
        <v>0</v>
      </c>
      <c r="H48" s="1">
        <f t="shared" si="13"/>
        <v>0</v>
      </c>
      <c r="I48" s="11"/>
      <c r="J48" s="1">
        <f t="shared" si="14"/>
        <v>0</v>
      </c>
      <c r="K48" s="1">
        <f t="shared" si="15"/>
        <v>0</v>
      </c>
      <c r="L48" s="1">
        <f t="shared" si="16"/>
        <v>0</v>
      </c>
      <c r="M48" s="1">
        <f t="shared" si="17"/>
        <v>0</v>
      </c>
      <c r="N48" s="1">
        <f t="shared" si="18"/>
        <v>0</v>
      </c>
      <c r="O48" s="27">
        <f t="shared" si="19"/>
        <v>0</v>
      </c>
    </row>
    <row r="49" spans="1:15" s="9" customFormat="1" ht="261" customHeight="1" x14ac:dyDescent="0.2">
      <c r="A49" s="26">
        <v>36</v>
      </c>
      <c r="B49" s="44" t="s">
        <v>85</v>
      </c>
      <c r="C49" s="12"/>
      <c r="D49" s="45">
        <v>10</v>
      </c>
      <c r="E49" s="45" t="s">
        <v>94</v>
      </c>
      <c r="F49" s="13"/>
      <c r="G49" s="11">
        <v>0</v>
      </c>
      <c r="H49" s="1">
        <f t="shared" si="13"/>
        <v>0</v>
      </c>
      <c r="I49" s="11"/>
      <c r="J49" s="1">
        <f t="shared" si="14"/>
        <v>0</v>
      </c>
      <c r="K49" s="1">
        <f t="shared" si="15"/>
        <v>0</v>
      </c>
      <c r="L49" s="1">
        <f t="shared" si="16"/>
        <v>0</v>
      </c>
      <c r="M49" s="1">
        <f t="shared" si="17"/>
        <v>0</v>
      </c>
      <c r="N49" s="1">
        <f t="shared" si="18"/>
        <v>0</v>
      </c>
      <c r="O49" s="27">
        <f t="shared" si="19"/>
        <v>0</v>
      </c>
    </row>
    <row r="50" spans="1:15" s="9" customFormat="1" ht="87.75" customHeight="1" x14ac:dyDescent="0.2">
      <c r="A50" s="26">
        <v>37</v>
      </c>
      <c r="B50" s="44" t="s">
        <v>86</v>
      </c>
      <c r="C50" s="12"/>
      <c r="D50" s="45">
        <v>2</v>
      </c>
      <c r="E50" s="45" t="s">
        <v>94</v>
      </c>
      <c r="F50" s="13"/>
      <c r="G50" s="11">
        <v>0</v>
      </c>
      <c r="H50" s="1">
        <f t="shared" si="13"/>
        <v>0</v>
      </c>
      <c r="I50" s="11"/>
      <c r="J50" s="1">
        <f t="shared" si="14"/>
        <v>0</v>
      </c>
      <c r="K50" s="1">
        <f t="shared" si="15"/>
        <v>0</v>
      </c>
      <c r="L50" s="1">
        <f t="shared" si="16"/>
        <v>0</v>
      </c>
      <c r="M50" s="1">
        <f t="shared" si="17"/>
        <v>0</v>
      </c>
      <c r="N50" s="1">
        <f t="shared" si="18"/>
        <v>0</v>
      </c>
      <c r="O50" s="27">
        <f t="shared" si="19"/>
        <v>0</v>
      </c>
    </row>
    <row r="51" spans="1:15" s="9" customFormat="1" ht="81" customHeight="1" x14ac:dyDescent="0.2">
      <c r="A51" s="26">
        <v>38</v>
      </c>
      <c r="B51" s="44" t="s">
        <v>87</v>
      </c>
      <c r="C51" s="12"/>
      <c r="D51" s="45">
        <v>1</v>
      </c>
      <c r="E51" s="45" t="s">
        <v>94</v>
      </c>
      <c r="F51" s="13"/>
      <c r="G51" s="11">
        <v>0</v>
      </c>
      <c r="H51" s="1">
        <f t="shared" si="13"/>
        <v>0</v>
      </c>
      <c r="I51" s="11"/>
      <c r="J51" s="1">
        <f t="shared" si="14"/>
        <v>0</v>
      </c>
      <c r="K51" s="1">
        <f t="shared" si="15"/>
        <v>0</v>
      </c>
      <c r="L51" s="1">
        <f t="shared" si="16"/>
        <v>0</v>
      </c>
      <c r="M51" s="1">
        <f t="shared" si="17"/>
        <v>0</v>
      </c>
      <c r="N51" s="1">
        <f t="shared" si="18"/>
        <v>0</v>
      </c>
      <c r="O51" s="27">
        <f t="shared" si="19"/>
        <v>0</v>
      </c>
    </row>
    <row r="52" spans="1:15" s="9" customFormat="1" ht="76.5" customHeight="1" x14ac:dyDescent="0.2">
      <c r="A52" s="26">
        <v>39</v>
      </c>
      <c r="B52" s="44" t="s">
        <v>88</v>
      </c>
      <c r="C52" s="12"/>
      <c r="D52" s="45">
        <v>3</v>
      </c>
      <c r="E52" s="45" t="s">
        <v>94</v>
      </c>
      <c r="F52" s="13"/>
      <c r="G52" s="11">
        <v>0</v>
      </c>
      <c r="H52" s="1">
        <f t="shared" si="13"/>
        <v>0</v>
      </c>
      <c r="I52" s="11"/>
      <c r="J52" s="1">
        <f t="shared" si="14"/>
        <v>0</v>
      </c>
      <c r="K52" s="1">
        <f t="shared" si="15"/>
        <v>0</v>
      </c>
      <c r="L52" s="1">
        <f t="shared" si="16"/>
        <v>0</v>
      </c>
      <c r="M52" s="1">
        <f t="shared" si="17"/>
        <v>0</v>
      </c>
      <c r="N52" s="1">
        <f t="shared" si="18"/>
        <v>0</v>
      </c>
      <c r="O52" s="27">
        <f t="shared" si="19"/>
        <v>0</v>
      </c>
    </row>
    <row r="53" spans="1:15" s="9" customFormat="1" ht="89.25" customHeight="1" x14ac:dyDescent="0.2">
      <c r="A53" s="26">
        <v>40</v>
      </c>
      <c r="B53" s="44" t="s">
        <v>89</v>
      </c>
      <c r="C53" s="12"/>
      <c r="D53" s="45">
        <v>4</v>
      </c>
      <c r="E53" s="45" t="s">
        <v>94</v>
      </c>
      <c r="F53" s="13"/>
      <c r="G53" s="11">
        <v>0</v>
      </c>
      <c r="H53" s="1">
        <f t="shared" si="13"/>
        <v>0</v>
      </c>
      <c r="I53" s="11"/>
      <c r="J53" s="1">
        <f t="shared" si="14"/>
        <v>0</v>
      </c>
      <c r="K53" s="1">
        <f t="shared" si="15"/>
        <v>0</v>
      </c>
      <c r="L53" s="1">
        <f t="shared" si="16"/>
        <v>0</v>
      </c>
      <c r="M53" s="1">
        <f t="shared" si="17"/>
        <v>0</v>
      </c>
      <c r="N53" s="1">
        <f t="shared" si="18"/>
        <v>0</v>
      </c>
      <c r="O53" s="27">
        <f t="shared" si="19"/>
        <v>0</v>
      </c>
    </row>
    <row r="54" spans="1:15" s="9" customFormat="1" ht="99" customHeight="1" x14ac:dyDescent="0.2">
      <c r="A54" s="26">
        <v>41</v>
      </c>
      <c r="B54" s="44" t="s">
        <v>90</v>
      </c>
      <c r="C54" s="12"/>
      <c r="D54" s="45">
        <v>2</v>
      </c>
      <c r="E54" s="45" t="s">
        <v>94</v>
      </c>
      <c r="F54" s="13"/>
      <c r="G54" s="11">
        <v>0</v>
      </c>
      <c r="H54" s="1">
        <f t="shared" si="13"/>
        <v>0</v>
      </c>
      <c r="I54" s="11"/>
      <c r="J54" s="1">
        <f t="shared" si="14"/>
        <v>0</v>
      </c>
      <c r="K54" s="1">
        <f t="shared" si="15"/>
        <v>0</v>
      </c>
      <c r="L54" s="1">
        <f t="shared" si="16"/>
        <v>0</v>
      </c>
      <c r="M54" s="1">
        <f t="shared" si="17"/>
        <v>0</v>
      </c>
      <c r="N54" s="1">
        <f t="shared" si="18"/>
        <v>0</v>
      </c>
      <c r="O54" s="27">
        <f t="shared" si="19"/>
        <v>0</v>
      </c>
    </row>
    <row r="55" spans="1:15" s="9" customFormat="1" ht="83.25" customHeight="1" x14ac:dyDescent="0.2">
      <c r="A55" s="26">
        <v>42</v>
      </c>
      <c r="B55" s="44" t="s">
        <v>91</v>
      </c>
      <c r="C55" s="12"/>
      <c r="D55" s="45">
        <v>2</v>
      </c>
      <c r="E55" s="45" t="s">
        <v>94</v>
      </c>
      <c r="F55" s="13"/>
      <c r="G55" s="11">
        <v>0</v>
      </c>
      <c r="H55" s="1">
        <f t="shared" si="13"/>
        <v>0</v>
      </c>
      <c r="I55" s="11"/>
      <c r="J55" s="1">
        <f t="shared" si="14"/>
        <v>0</v>
      </c>
      <c r="K55" s="1">
        <f t="shared" si="15"/>
        <v>0</v>
      </c>
      <c r="L55" s="1">
        <f t="shared" si="16"/>
        <v>0</v>
      </c>
      <c r="M55" s="1">
        <f t="shared" si="17"/>
        <v>0</v>
      </c>
      <c r="N55" s="1">
        <f t="shared" si="18"/>
        <v>0</v>
      </c>
      <c r="O55" s="27">
        <f t="shared" si="19"/>
        <v>0</v>
      </c>
    </row>
    <row r="56" spans="1:15" s="9" customFormat="1" ht="83.25" customHeight="1" x14ac:dyDescent="0.2">
      <c r="A56" s="26">
        <v>43</v>
      </c>
      <c r="B56" s="44" t="s">
        <v>92</v>
      </c>
      <c r="C56" s="12"/>
      <c r="D56" s="45">
        <v>7</v>
      </c>
      <c r="E56" s="45" t="s">
        <v>94</v>
      </c>
      <c r="F56" s="13"/>
      <c r="G56" s="11">
        <v>0</v>
      </c>
      <c r="H56" s="1">
        <f t="shared" si="6"/>
        <v>0</v>
      </c>
      <c r="I56" s="11"/>
      <c r="J56" s="1">
        <f t="shared" si="7"/>
        <v>0</v>
      </c>
      <c r="K56" s="1">
        <f t="shared" si="8"/>
        <v>0</v>
      </c>
      <c r="L56" s="1">
        <f t="shared" si="9"/>
        <v>0</v>
      </c>
      <c r="M56" s="1">
        <f t="shared" si="10"/>
        <v>0</v>
      </c>
      <c r="N56" s="1">
        <f t="shared" si="11"/>
        <v>0</v>
      </c>
      <c r="O56" s="27">
        <f t="shared" si="12"/>
        <v>0</v>
      </c>
    </row>
    <row r="57" spans="1:15" s="9" customFormat="1" ht="85.5" customHeight="1" thickBot="1" x14ac:dyDescent="0.25">
      <c r="A57" s="26">
        <v>44</v>
      </c>
      <c r="B57" s="44" t="s">
        <v>93</v>
      </c>
      <c r="C57" s="12"/>
      <c r="D57" s="45">
        <v>1</v>
      </c>
      <c r="E57" s="45" t="s">
        <v>95</v>
      </c>
      <c r="F57" s="13"/>
      <c r="G57" s="11">
        <v>0</v>
      </c>
      <c r="H57" s="1">
        <f t="shared" si="6"/>
        <v>0</v>
      </c>
      <c r="I57" s="11"/>
      <c r="J57" s="1">
        <f t="shared" si="7"/>
        <v>0</v>
      </c>
      <c r="K57" s="1">
        <f t="shared" si="8"/>
        <v>0</v>
      </c>
      <c r="L57" s="1">
        <f t="shared" si="9"/>
        <v>0</v>
      </c>
      <c r="M57" s="1">
        <f t="shared" si="10"/>
        <v>0</v>
      </c>
      <c r="N57" s="1">
        <f t="shared" si="11"/>
        <v>0</v>
      </c>
      <c r="O57" s="27">
        <f t="shared" si="12"/>
        <v>0</v>
      </c>
    </row>
    <row r="58" spans="1:15" s="9" customFormat="1" ht="42" customHeight="1" thickBot="1" x14ac:dyDescent="0.3">
      <c r="A58" s="79" t="s">
        <v>25</v>
      </c>
      <c r="B58" s="80"/>
      <c r="C58" s="80"/>
      <c r="D58" s="80"/>
      <c r="E58" s="80"/>
      <c r="F58" s="80"/>
      <c r="G58" s="80"/>
      <c r="H58" s="80"/>
      <c r="I58" s="80"/>
      <c r="J58" s="80"/>
      <c r="K58" s="80"/>
      <c r="L58" s="52" t="s">
        <v>26</v>
      </c>
      <c r="M58" s="53"/>
      <c r="N58" s="53"/>
      <c r="O58" s="35">
        <f>SUMIF(G:G,0%,L:L)+SUMIF(G:G,"",L:L)</f>
        <v>0</v>
      </c>
    </row>
    <row r="59" spans="1:15" s="9" customFormat="1" ht="39" customHeight="1" x14ac:dyDescent="0.25">
      <c r="A59" s="58" t="s">
        <v>47</v>
      </c>
      <c r="B59" s="59"/>
      <c r="C59" s="59"/>
      <c r="D59" s="59"/>
      <c r="E59" s="59"/>
      <c r="F59" s="59"/>
      <c r="G59" s="59"/>
      <c r="H59" s="59"/>
      <c r="I59" s="59"/>
      <c r="J59" s="59"/>
      <c r="K59" s="60"/>
      <c r="L59" s="50" t="s">
        <v>27</v>
      </c>
      <c r="M59" s="51"/>
      <c r="N59" s="51"/>
      <c r="O59" s="36">
        <f>SUMIF(G:G,5%,L:L)</f>
        <v>0</v>
      </c>
    </row>
    <row r="60" spans="1:15" s="9" customFormat="1" ht="30" customHeight="1" x14ac:dyDescent="0.25">
      <c r="A60" s="61"/>
      <c r="B60" s="62"/>
      <c r="C60" s="62"/>
      <c r="D60" s="62"/>
      <c r="E60" s="62"/>
      <c r="F60" s="62"/>
      <c r="G60" s="62"/>
      <c r="H60" s="62"/>
      <c r="I60" s="62"/>
      <c r="J60" s="62"/>
      <c r="K60" s="63"/>
      <c r="L60" s="50" t="s">
        <v>28</v>
      </c>
      <c r="M60" s="51"/>
      <c r="N60" s="51"/>
      <c r="O60" s="36">
        <f>SUMIF(G:G,19%,L:L)</f>
        <v>0</v>
      </c>
    </row>
    <row r="61" spans="1:15" s="9" customFormat="1" ht="30" customHeight="1" x14ac:dyDescent="0.25">
      <c r="A61" s="61"/>
      <c r="B61" s="62"/>
      <c r="C61" s="62"/>
      <c r="D61" s="62"/>
      <c r="E61" s="62"/>
      <c r="F61" s="62"/>
      <c r="G61" s="62"/>
      <c r="H61" s="62"/>
      <c r="I61" s="62"/>
      <c r="J61" s="62"/>
      <c r="K61" s="63"/>
      <c r="L61" s="48" t="s">
        <v>21</v>
      </c>
      <c r="M61" s="49"/>
      <c r="N61" s="49"/>
      <c r="O61" s="37">
        <f>SUM(O58:O60)</f>
        <v>0</v>
      </c>
    </row>
    <row r="62" spans="1:15" s="9" customFormat="1" ht="30" customHeight="1" x14ac:dyDescent="0.25">
      <c r="A62" s="61"/>
      <c r="B62" s="62"/>
      <c r="C62" s="62"/>
      <c r="D62" s="62"/>
      <c r="E62" s="62"/>
      <c r="F62" s="62"/>
      <c r="G62" s="62"/>
      <c r="H62" s="62"/>
      <c r="I62" s="62"/>
      <c r="J62" s="62"/>
      <c r="K62" s="63"/>
      <c r="L62" s="46" t="s">
        <v>29</v>
      </c>
      <c r="M62" s="47"/>
      <c r="N62" s="47"/>
      <c r="O62" s="38">
        <f>SUMIF(G:G,5%,M:M)</f>
        <v>0</v>
      </c>
    </row>
    <row r="63" spans="1:15" s="9" customFormat="1" ht="30" customHeight="1" x14ac:dyDescent="0.25">
      <c r="A63" s="61"/>
      <c r="B63" s="62"/>
      <c r="C63" s="62"/>
      <c r="D63" s="62"/>
      <c r="E63" s="62"/>
      <c r="F63" s="62"/>
      <c r="G63" s="62"/>
      <c r="H63" s="62"/>
      <c r="I63" s="62"/>
      <c r="J63" s="62"/>
      <c r="K63" s="63"/>
      <c r="L63" s="46" t="s">
        <v>30</v>
      </c>
      <c r="M63" s="47"/>
      <c r="N63" s="47"/>
      <c r="O63" s="38">
        <f>SUMIF(G:G,19%,M:M)</f>
        <v>0</v>
      </c>
    </row>
    <row r="64" spans="1:15" s="9" customFormat="1" ht="30" customHeight="1" x14ac:dyDescent="0.25">
      <c r="A64" s="61"/>
      <c r="B64" s="62"/>
      <c r="C64" s="62"/>
      <c r="D64" s="62"/>
      <c r="E64" s="62"/>
      <c r="F64" s="62"/>
      <c r="G64" s="62"/>
      <c r="H64" s="62"/>
      <c r="I64" s="62"/>
      <c r="J64" s="62"/>
      <c r="K64" s="63"/>
      <c r="L64" s="48" t="s">
        <v>31</v>
      </c>
      <c r="M64" s="49"/>
      <c r="N64" s="49"/>
      <c r="O64" s="37">
        <f>SUM(O62:O63)</f>
        <v>0</v>
      </c>
    </row>
    <row r="65" spans="1:17" s="9" customFormat="1" ht="30" customHeight="1" x14ac:dyDescent="0.25">
      <c r="A65" s="61"/>
      <c r="B65" s="62"/>
      <c r="C65" s="62"/>
      <c r="D65" s="62"/>
      <c r="E65" s="62"/>
      <c r="F65" s="62"/>
      <c r="G65" s="62"/>
      <c r="H65" s="62"/>
      <c r="I65" s="62"/>
      <c r="J65" s="62"/>
      <c r="K65" s="63"/>
      <c r="L65" s="50" t="s">
        <v>32</v>
      </c>
      <c r="M65" s="51"/>
      <c r="N65" s="51"/>
      <c r="O65" s="36">
        <f>SUMIF(I:I,8%,N:N)</f>
        <v>0</v>
      </c>
    </row>
    <row r="66" spans="1:17" s="9" customFormat="1" ht="37.5" customHeight="1" x14ac:dyDescent="0.25">
      <c r="A66" s="61"/>
      <c r="B66" s="62"/>
      <c r="C66" s="62"/>
      <c r="D66" s="62"/>
      <c r="E66" s="62"/>
      <c r="F66" s="62"/>
      <c r="G66" s="62"/>
      <c r="H66" s="62"/>
      <c r="I66" s="62"/>
      <c r="J66" s="62"/>
      <c r="K66" s="63"/>
      <c r="L66" s="56" t="s">
        <v>33</v>
      </c>
      <c r="M66" s="57"/>
      <c r="N66" s="57"/>
      <c r="O66" s="37">
        <f>SUM(O65)</f>
        <v>0</v>
      </c>
    </row>
    <row r="67" spans="1:17" s="9" customFormat="1" ht="32.25" customHeight="1" thickBot="1" x14ac:dyDescent="0.3">
      <c r="A67" s="64"/>
      <c r="B67" s="65"/>
      <c r="C67" s="65"/>
      <c r="D67" s="65"/>
      <c r="E67" s="65"/>
      <c r="F67" s="65"/>
      <c r="G67" s="65"/>
      <c r="H67" s="65"/>
      <c r="I67" s="65"/>
      <c r="J67" s="65"/>
      <c r="K67" s="66"/>
      <c r="L67" s="54" t="s">
        <v>34</v>
      </c>
      <c r="M67" s="55"/>
      <c r="N67" s="55"/>
      <c r="O67" s="39">
        <f>+O61+O64+O66</f>
        <v>0</v>
      </c>
    </row>
    <row r="69" spans="1:17" ht="50.1" customHeight="1" thickBot="1" x14ac:dyDescent="0.3">
      <c r="B69" s="70"/>
      <c r="C69" s="70"/>
    </row>
    <row r="70" spans="1:17" x14ac:dyDescent="0.25">
      <c r="B70" s="91" t="s">
        <v>35</v>
      </c>
      <c r="C70" s="91"/>
    </row>
    <row r="71" spans="1:17" ht="15" customHeight="1" x14ac:dyDescent="0.25">
      <c r="M71" s="41"/>
      <c r="N71" s="42"/>
      <c r="O71" s="43"/>
    </row>
    <row r="72" spans="1:17" ht="15.75" customHeight="1" x14ac:dyDescent="0.25">
      <c r="M72" s="41"/>
      <c r="N72" s="42"/>
      <c r="O72" s="43"/>
    </row>
    <row r="73" spans="1:17" ht="15" customHeight="1" x14ac:dyDescent="0.25">
      <c r="A73" s="10" t="s">
        <v>36</v>
      </c>
      <c r="M73" s="41"/>
      <c r="N73" s="42"/>
      <c r="O73" s="43"/>
    </row>
    <row r="74" spans="1:17" x14ac:dyDescent="0.25">
      <c r="A74" s="90" t="s">
        <v>37</v>
      </c>
      <c r="B74" s="90"/>
      <c r="C74" s="90"/>
      <c r="D74" s="90"/>
      <c r="E74" s="90"/>
      <c r="F74" s="90"/>
      <c r="G74" s="90"/>
      <c r="H74" s="90"/>
      <c r="I74" s="90"/>
      <c r="J74" s="90"/>
      <c r="K74" s="90"/>
      <c r="L74" s="90"/>
      <c r="M74" s="90"/>
      <c r="N74" s="90"/>
      <c r="O74" s="90"/>
      <c r="P74" s="2"/>
      <c r="Q74" s="2"/>
    </row>
    <row r="75" spans="1:17" ht="15" customHeight="1" x14ac:dyDescent="0.25">
      <c r="A75" s="89" t="s">
        <v>38</v>
      </c>
      <c r="B75" s="89"/>
      <c r="C75" s="89"/>
      <c r="D75" s="89"/>
      <c r="E75" s="89"/>
      <c r="F75" s="89"/>
      <c r="G75" s="89"/>
      <c r="H75" s="89"/>
      <c r="I75" s="89"/>
      <c r="J75" s="89"/>
      <c r="K75" s="89"/>
      <c r="L75" s="89"/>
      <c r="M75" s="89"/>
      <c r="N75" s="89"/>
      <c r="O75" s="89"/>
      <c r="P75" s="40"/>
      <c r="Q75" s="40"/>
    </row>
    <row r="76" spans="1:17" x14ac:dyDescent="0.25">
      <c r="A76" s="88" t="s">
        <v>39</v>
      </c>
      <c r="B76" s="88"/>
      <c r="C76" s="88"/>
      <c r="D76" s="88"/>
      <c r="E76" s="88"/>
      <c r="F76" s="88"/>
      <c r="G76" s="88"/>
      <c r="H76" s="88"/>
      <c r="I76" s="88"/>
      <c r="J76" s="88"/>
      <c r="K76" s="88"/>
      <c r="L76" s="88"/>
      <c r="M76" s="88"/>
      <c r="N76" s="88"/>
      <c r="O76" s="88"/>
      <c r="P76" s="5"/>
      <c r="Q76" s="5"/>
    </row>
    <row r="77" spans="1:17" x14ac:dyDescent="0.25">
      <c r="A77" s="88" t="s">
        <v>40</v>
      </c>
      <c r="B77" s="88"/>
      <c r="C77" s="88"/>
      <c r="D77" s="88"/>
      <c r="E77" s="88"/>
      <c r="F77" s="88"/>
      <c r="G77" s="88"/>
      <c r="H77" s="88"/>
      <c r="I77" s="88"/>
      <c r="J77" s="88"/>
      <c r="K77" s="88"/>
      <c r="L77" s="88"/>
      <c r="M77" s="88"/>
      <c r="N77" s="88"/>
      <c r="O77" s="88"/>
      <c r="P77" s="5"/>
      <c r="Q77" s="5"/>
    </row>
    <row r="78" spans="1:17" x14ac:dyDescent="0.25">
      <c r="K78" s="2"/>
      <c r="L78" s="2"/>
      <c r="M78" s="2"/>
      <c r="N78" s="2"/>
    </row>
    <row r="120" spans="11:15" s="2" customFormat="1" x14ac:dyDescent="0.25">
      <c r="K120" s="4"/>
      <c r="L120" s="4"/>
      <c r="M120" s="4"/>
      <c r="N120" s="4"/>
      <c r="O120" s="4"/>
    </row>
    <row r="121" spans="11:15" s="2" customFormat="1" x14ac:dyDescent="0.25">
      <c r="K121" s="4"/>
      <c r="L121" s="4"/>
      <c r="M121" s="4"/>
      <c r="N121" s="4"/>
      <c r="O121" s="4"/>
    </row>
    <row r="122" spans="11:15" s="2" customFormat="1" x14ac:dyDescent="0.25">
      <c r="K122" s="4"/>
      <c r="L122" s="4"/>
      <c r="M122" s="4"/>
      <c r="N122" s="4"/>
      <c r="O122" s="4"/>
    </row>
    <row r="123" spans="11:15" s="2" customFormat="1" x14ac:dyDescent="0.25">
      <c r="K123" s="4"/>
      <c r="L123" s="4"/>
      <c r="M123" s="4"/>
      <c r="N123" s="4"/>
      <c r="O123" s="4"/>
    </row>
  </sheetData>
  <sheetProtection algorithmName="SHA-512" hashValue="0ZazUT5za9XrYNRBQkcJZPP9ihAmOQbEhuTb6I6Jd2p+HhgqBsxoFXQbO6USf/CP0bOMpaEHKT+UzM9KYUz9Iw==" saltValue="4db4Ig03O+xaTYGEjVZDEA==" spinCount="100000" sheet="1" selectLockedCells="1"/>
  <mergeCells count="35">
    <mergeCell ref="A77:O77"/>
    <mergeCell ref="A76:O76"/>
    <mergeCell ref="A75:O75"/>
    <mergeCell ref="A74:O74"/>
    <mergeCell ref="B70:C70"/>
    <mergeCell ref="A2:A5"/>
    <mergeCell ref="B2:M2"/>
    <mergeCell ref="N2:O2"/>
    <mergeCell ref="B3:M3"/>
    <mergeCell ref="N3:O3"/>
    <mergeCell ref="B4:M5"/>
    <mergeCell ref="N4:O4"/>
    <mergeCell ref="N5:O5"/>
    <mergeCell ref="M11:N11"/>
    <mergeCell ref="M9:N9"/>
    <mergeCell ref="K9:L9"/>
    <mergeCell ref="K11:L11"/>
    <mergeCell ref="F11:I11"/>
    <mergeCell ref="A59:K67"/>
    <mergeCell ref="F9:I9"/>
    <mergeCell ref="B69:C69"/>
    <mergeCell ref="A9:B11"/>
    <mergeCell ref="D9:E9"/>
    <mergeCell ref="D11:E11"/>
    <mergeCell ref="A58:K58"/>
    <mergeCell ref="L67:N67"/>
    <mergeCell ref="L66:N66"/>
    <mergeCell ref="L65:N65"/>
    <mergeCell ref="L64:N64"/>
    <mergeCell ref="L63:N63"/>
    <mergeCell ref="L62:N62"/>
    <mergeCell ref="L61:N61"/>
    <mergeCell ref="L60:N60"/>
    <mergeCell ref="L59:N59"/>
    <mergeCell ref="L58:N58"/>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57"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G14:G57</xm:sqref>
        </x14:dataValidation>
        <x14:dataValidation type="list" allowBlank="1" showInputMessage="1" showErrorMessage="1" xr:uid="{00000000-0002-0000-0000-000008000000}">
          <x14:formula1>
            <xm:f>Cálculos!$F$7:$F$8</xm:f>
          </x14:formula1>
          <xm:sqref>I14:I57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8</v>
      </c>
      <c r="D6" s="28" t="s">
        <v>41</v>
      </c>
      <c r="F6" s="31" t="s">
        <v>42</v>
      </c>
    </row>
    <row r="7" spans="2:6" x14ac:dyDescent="0.25">
      <c r="B7" s="2" t="s">
        <v>43</v>
      </c>
      <c r="D7" s="29">
        <v>0</v>
      </c>
      <c r="F7" s="32">
        <v>0.08</v>
      </c>
    </row>
    <row r="8" spans="2:6" x14ac:dyDescent="0.25">
      <c r="B8" s="2" t="s">
        <v>44</v>
      </c>
      <c r="D8" s="29">
        <v>0.05</v>
      </c>
      <c r="F8" s="33">
        <v>0</v>
      </c>
    </row>
    <row r="9" spans="2:6" x14ac:dyDescent="0.25">
      <c r="B9" s="2" t="s">
        <v>45</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Claudia Patricia Rodriguez Pulgarin</cp:lastModifiedBy>
  <cp:revision/>
  <dcterms:created xsi:type="dcterms:W3CDTF">2017-04-28T13:22:52Z</dcterms:created>
  <dcterms:modified xsi:type="dcterms:W3CDTF">2024-03-08T22:29:47Z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