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CONTRATACION DIRECTA 2024/5. F-CD-031 MANTEN, REPARACION, INSTALACION/3. DOCUMENTOS A PUBLICAR/"/>
    </mc:Choice>
  </mc:AlternateContent>
  <xr:revisionPtr revIDLastSave="208" documentId="8_{CEFAB021-60B7-4ED8-9FC4-BC92A6CD8C81}" xr6:coauthVersionLast="47" xr6:coauthVersionMax="47" xr10:uidLastSave="{3B643E3B-739B-4869-9517-F1A53A8D845E}"/>
  <bookViews>
    <workbookView xWindow="-120" yWindow="-120" windowWidth="21840" windowHeight="13140" tabRatio="688" xr2:uid="{00000000-000D-0000-FFFF-FFFF00000000}"/>
  </bookViews>
  <sheets>
    <sheet name="Bienes y Servicios" sheetId="7" r:id="rId1"/>
    <sheet name="Cálculos" sheetId="2" state="hidden" r:id="rId2"/>
  </sheets>
  <definedNames>
    <definedName name="_xlnm.Print_Area" localSheetId="0">'Bienes y Servicios'!$A$1:$O$61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18" i="7"/>
  <c r="O19" i="7"/>
  <c r="O20" i="7"/>
  <c r="O21" i="7"/>
  <c r="O22" i="7"/>
  <c r="O23" i="7"/>
  <c r="O24" i="7"/>
  <c r="O25" i="7"/>
  <c r="O26" i="7"/>
  <c r="O27" i="7"/>
  <c r="O28" i="7"/>
  <c r="O29" i="7"/>
  <c r="O30" i="7"/>
  <c r="O31" i="7"/>
  <c r="O32" i="7"/>
  <c r="O33" i="7"/>
  <c r="O34" i="7"/>
  <c r="O35" i="7"/>
  <c r="O36" i="7"/>
  <c r="O37" i="7"/>
  <c r="O38" i="7"/>
  <c r="O39" i="7"/>
  <c r="O40" i="7"/>
  <c r="O41" i="7"/>
  <c r="O42" i="7"/>
  <c r="O43" i="7"/>
  <c r="O44"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L16" i="7"/>
  <c r="J16" i="7"/>
  <c r="H16" i="7"/>
  <c r="K45" i="7" l="1"/>
  <c r="M45" i="7"/>
  <c r="N45" i="7"/>
  <c r="K16" i="7"/>
  <c r="M16" i="7"/>
  <c r="N16" i="7"/>
  <c r="O50" i="7"/>
  <c r="H15" i="7"/>
  <c r="J15" i="7"/>
  <c r="L15" i="7"/>
  <c r="M15" i="7" s="1"/>
  <c r="O48" i="7"/>
  <c r="O47" i="7"/>
  <c r="L14" i="7"/>
  <c r="M14" i="7" s="1"/>
  <c r="J14" i="7"/>
  <c r="H14" i="7"/>
  <c r="O51" i="7" l="1"/>
  <c r="O52" i="7" s="1"/>
  <c r="O45" i="7"/>
  <c r="O16" i="7"/>
  <c r="K15" i="7"/>
  <c r="N15" i="7"/>
  <c r="O15" i="7" s="1"/>
  <c r="O46" i="7"/>
  <c r="O49" i="7" s="1"/>
  <c r="K14" i="7"/>
  <c r="O53" i="7"/>
  <c r="O54" i="7" s="1"/>
  <c r="N14" i="7"/>
  <c r="O14" i="7" s="1"/>
  <c r="O55" i="7" l="1"/>
</calcChain>
</file>

<file path=xl/sharedStrings.xml><?xml version="1.0" encoding="utf-8"?>
<sst xmlns="http://schemas.openxmlformats.org/spreadsheetml/2006/main" count="116" uniqueCount="84">
  <si>
    <t>MACROPROCESO DE APOYO</t>
  </si>
  <si>
    <t>CÓDIGO: ABSr125</t>
  </si>
  <si>
    <t xml:space="preserve">PROCESO GESTIÓN BIENES Y SERVICIOS </t>
  </si>
  <si>
    <t>VERSIÓN: 4</t>
  </si>
  <si>
    <t>COTIZACIÓN PARA PROCESOS DE BIENES, SERVICIOS U OBRAS</t>
  </si>
  <si>
    <t>VIGENCIA: 2023-11-30</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</si>
  <si>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</si>
  <si>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</si>
  <si>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</si>
  <si>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</si>
  <si>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</si>
  <si>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</si>
  <si>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</si>
  <si>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</si>
  <si>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</si>
  <si>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</si>
  <si>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</si>
  <si>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</si>
  <si>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</si>
  <si>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</si>
  <si>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</si>
  <si>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</si>
  <si>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</si>
  <si>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</si>
  <si>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</si>
  <si>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</si>
  <si>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</si>
  <si>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</si>
  <si>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</si>
  <si>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</si>
  <si>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</si>
  <si>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</si>
  <si>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</si>
  <si>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</si>
  <si>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</si>
  <si>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</si>
  <si>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</si>
  <si>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</si>
  <si>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</si>
  <si>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</si>
  <si>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</si>
  <si>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</si>
  <si>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</si>
  <si>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</si>
  <si>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</si>
  <si>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</si>
  <si>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</si>
  <si>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</si>
  <si>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</si>
  <si>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</si>
  <si>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</si>
  <si>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DIGITAL PHOTOGATE TIMER SYSTEM Marca: PASCO REF: 9215A Placa: 37514, 37515, 37516, 37517. MANTENIMIENTO PREVENTIVO Y CORRECTIVO Se requiere: 1. Limpieza general del equipo. 2. Revisión funcional. 3. Limpieza y revisión de componentes electronicos y eléctricos. 4. Verificacion de estado de puertos de conexion. 5. Entrega funcional del equipo.</t>
  </si>
  <si>
    <t>FOTOCELDA DE TIEMPOS CON MEMORIA Marca: PASCO Ref: ME-9215-A Placa: 37904, 37905, 37906, 37907, 37908. MANTENIMIENTO PREVENTIVO Y CORRECTIVO Se requiere: 1. Limpieza general del equipo. 2. Revisión funcional. 3. Limpieza y revisión de componentes electronicos y eléctricos. 4. Verificacion de estado de puertos de conexion. 5. Entrega funcional del equipo.</t>
  </si>
  <si>
    <t>INTERFAZ DE ADQUISICION DE DATOSA PORTATIL MARCA LEYBOLD Ref: Mobile-CASSY 2-524005 Placa: 61746, 61747, 61748 MANTENIMIENTO PREVENTIVO Y CORRECTIVO Se requiere: 1. Limpieza general del equipo. 2. Revisión funcional. 3. Limpieza y revisión de componentes electronicos y eléctricos. 4. Verificacion de estado de puertos de conexion. 5. Entrega funcional del equipo.</t>
  </si>
  <si>
    <t>GENERADOR DE VAN DE GRAAF Marca: LEYBOLD Ref: D-50354 / 54172 NA Placa: 61771 MANTENIMIENTO PREVENTIVO Y CORRECTIVO Se requiere: 1. Limpieza general del equipo. 2. Revisión funcional. 3. Limpieza y revisión de componentes electronicos y eléctricos. 4. Verificacion de estado de puertos de conexion. 5. Entrega funcional del equipo.</t>
  </si>
  <si>
    <t>TERMINAL DE SERVICIOS PRO 800 Marca: WESEMANN Ref: MODELO: MDT SERIAL 42460-0001-03/4 Placa: 61837, 61838, 61839, 61840, 61841. MANTENIMIENTO PREVENTIVO Y CORRECTIVO Se requiere: 1. Limpieza general del equipo. 2. Revisión funcional. 3. Limpieza y revisión de componentes electronicos y eléctricos. 4. Verificacion de estado de puertos de conexion de voltaje, corriente y agua. 5. Verificacion, ajuste y lubricacion de la partes mecanicas moviles. 6. Entrega funcional del equipo.</t>
  </si>
  <si>
    <t>ESTACION DE SUMINISTRO ELECTRONICO Marca: WESEMANN Ref: 4246000 005 Z01 Plcaca: 61873. MANTENIMIENTO PREVENTIVO Y CORRECTIVO Se requiere: 1. Limpieza general del equipo. 2. Revisión funcional. 3. Limpieza y revisión de componentes electronicos y eléctricos. 4. Verificacion de estado de puertos de conexion de voltaje, corriente y agua. 5. Verificacion, ajuste y lubricacion de la partes mecanicas moviles. 6. Entrega funcional del equipo.</t>
  </si>
  <si>
    <t>ESTACION DE CONTROL DEL DOCENTE CON POCETA Marca: WESEMANN Ref: 4246000 0005 N02 Placa: 61874 MANTENIMIENTO PREVENTIVO Y CORRECTIVO Se requiere: 1. Limpieza general del equipo. 2. Revisión funcional. 3. Limpieza y revisión de componentes electronicos y eléctricos. 4. Verificacion de estado de puertos de conexion de voltaje, corriente y agua.5. Verificacion, ajuste y lubricacion de la partes mecanicas moviles.5. Entrega funcional del equipo.</t>
  </si>
  <si>
    <t>VIBRADOR MECANICO Marca: PASCO Ref: WA-9753 Placa: 37910, 37909. MANTENIMIENTO PREVENTIVO Y CORRECTIVO Se requiere: 1. Limpieza general del equipo. 2. Revisión funcional. 3. Limpieza y revisión de componentes electronicos y eléctricos. 4. Verificacion de estado de puertos de conexion. 5. Entrega funcional del equipo.</t>
  </si>
  <si>
    <t>ACCESORIO DE FOTOCELDA Marca: PASCO Ref: ME 9204B Placa: 37911 MANTENIMIENTO PREVENTIVO Y CORRECTIVO Se requiere: 1. Limpieza general del equipo. 2. Revisión funcional. 3. Limpieza y revisión de componentes electronicos y eléctricos. 4. Verificacion de estado de puertos de conexion.5. Entrega funcional del equipo.  </t>
  </si>
  <si>
    <t>EXPERIMENTO DE MILLIKAN Marca: LEYBOLD Ref: 559412 Placa: 61794 MANTENIMIENTO PREVENTIVO Y CORRECTIVO Se requiere: 1. Limpieza general del equipo. 2. Revisión funcional. 3. Limpieza y revisión de componentes electronicos y eléctricos. 4. Verificacion de estado de puertos de conexion.5. Entrega funcional del equipo</t>
  </si>
  <si>
    <t>SISTEMA COMPLETO PARA MEDIR E/M... REF: Marca: UCHIDA YOKO Ref: TG-13 Placa: 18180, 18181. MANTENIMIENTO PREVENTIVO Y CORRECTIVO Se requiere: 1. Limpieza general del equipo. 2. Revisión funcional. 3. Limpieza y revisión de componentes electronicos y eléctricos. 4. Verificacion de estado de puertos de conexion.5. Entrega funcional del equipo</t>
  </si>
  <si>
    <t>GENERADOR DE VAN DE GRAFF + 3705.00 ESFE Marca: PASCO Ref:  3705.00 ESFE Placa: 17901, 17902. MANTENIMIENTO PREVENTIVO Y CORRECTIVO Se requiere: 1. Limpieza general del equipo. 2. Revisión funcional. 3. Limpieza y revisión de componentes electronicos y eléctricos. 4. Verificacion de estado de puertos de conexion.5. Entrega funcional del equipo.</t>
  </si>
  <si>
    <t>CUBO DE RADIACION TERMICA REF:TD-8554A Marca: PASCO Ref: TD-8554A Placa: 17752, 17753, 17754, 17755. MANTENIMIENTO PREVENTIVO Y CORRECTIVO Se requiere: 1. Limpieza general del equipo. 2. Revisión funcional. 3. Limpieza y revisión de componentes electronicos y eléctricos. 4. Verificacion de estado de puertos de conexion.5. Entrega funcional del equipo.</t>
  </si>
  <si>
    <t>ESTROBOSCOPIO DIGITAL SF Marca: STROBOSKOPE SF Ref: SERIAL No. C143  Placa: 17878, 17879, 17880, 17881. MANTENIMIENTO PREVENTIVO Y CORRECTIVO Se requiere: 1. Limpieza general del equipo. 2. Revisión funcional. 3. Limpieza y revisión de componentes electronicos y eléctricos. 4. Verificacion de estado de puertos de conexion.5. Verificacion y cambio de potenciomentros para ajustar la frecuencia de destello de la luz.6. Entrega funcional del equipo</t>
  </si>
  <si>
    <t>VIBRADOR GENERADOR DE ONDAS WA 9777 RIPP Marca: PASCO Ref: WA-9777 Placa: 7122, 7138, 7139. MANTENIMIENTO PREVENTIVO Y CORRECTIVO Se requiere: 1. Limpieza general del equipo. 2. Revisión funcional. 3. Limpieza y revisión de componentes electronicos y eléctricos. 4. Verificacion de estado de puertos de conexion.5. Entrega funcional del equipo.</t>
  </si>
  <si>
    <t>MULTIMETRO AUTORANGING M.BK 2709 Placa: 39848, 39849, 39852, 39853, 39855, 39856, 39858, 39859, 39860, 39861, 39862, 39863. MANTENIMIENTO PREVENTIVO Y CORRECTIVO Se requiere: 1. Limpieza general del equipo. 2. Revisión funcional. 3. Limpieza y revisión de componentes electronicos y eléctricos. 4. Verificacion de estado de puertos de conexion de pinzas.5. Verificacion y cambio de fusibles.6. Entrega funcional del equipo</t>
  </si>
  <si>
    <t>MULTIMETRO DIGITAL- MARCA BKPRESICION REF:2709B Placa: 42455, 42457. MANTENIMIENTO PREVENTIVO Y CORRECTIVO Se requiere: 1. Limpieza general del equipo. 2. Revisión funcional. 3. Limpieza y revisión de componentes electronicos y eléctricos. 4. Verificacion de estado de puertos de conexion de pinzas.5. Verificacion y cambio de fusibles.6. Entrega funcional del equipo</t>
  </si>
  <si>
    <t>MULTIMETRO DIGITAL VOLTAJE AC:60 MILI VOLTIOS A 750 VOLTIOS, VOLTAJE DC: 60 MILI VOLTIOS A 1000 VOLTIOS Placa: 46477, 46478, 46479, 46480. MANTENIMIENTO PREVENTIVO Y CORRECTIVO Se requiere: 1. Limpieza general del equipo. 2. Revisión funcional. 3. Limpieza y revisión de componentes electronicos y eléctricos. 4. Verificacion de estado de puertos de conexion de pinzas.5. Verificacion y cambio de fusibles.6. Entrega funcional del equipo</t>
  </si>
  <si>
    <t>MULTIMETRO DIGITAL AUTORANGING UNI-T Placa: 54287, 54288. MANTENIMIENTO PREVENTIVO Y CORRECTIVO Se requiere: 1. Limpieza general del equipo. 2. Revisión funcional. 3. Limpieza y revisión de componentes electronicos y eléctricos. 4. Verificacion de estado de puertos de conexion de pinzas.5. Verificacion y cambio de fusibles.6. Entrega funcional del equipo</t>
  </si>
  <si>
    <t>MULTIMETRO DIGITAL UNI-T MODELO UT-39C Placa: 55055. MANTENIMIENTO PREVENTIVO Y CORRECTIVO Se requiere: 1. Limpieza general del equipo. 2. Revisión funcional. 3. Limpieza y revisión de componentes electronicos y eléctricos. 4. Verificacion de estado de puertos de conexion de pinzas.5. Verificacion y cambio de fusibles.6. Entrega funcional del equipo</t>
  </si>
  <si>
    <t>FUENTE DE PODER DC - DP711 Placa: 66737, 66738, 66739, 68018, 68019, 68020 MANTENIMIENTO PREVENTIVO Y CORRECTIVO Se requiere: 1. Limpieza general del equipo. 2. Revisión funcional. 3. Limpieza y revisión de componentes electronicos y eléctricos. 4. Verificacion de estado de puertos de conexion.5. Entrega funcional del equipo</t>
  </si>
  <si>
    <t>OSCILOSCOPIO DE ALMACENAMIENTO DIGITAL - TPS2014B Placa: 66781. MANTENIMIENTO PREVENTIVO Y CORRECTIVO Se requiere: 1. Limpieza general del equipo. 2. Revisión funcional. 3. Limpieza y revisión de componentes electronicos y eléctricos. 4. Verificacion de estado de puertos de conexion.5. Entrega funcional del equipo</t>
  </si>
  <si>
    <t>OSCILOSCOPIO DE DOMINIO MIXTO DE 4 CANALES - MDO343-BW-100 Placa: 66782. MANTENIMIENTO PREVENTIVO Y CORRECTIVO Se requiere: 1. Limpieza general del equipo. 2. Revisión funcional. 3. Limpieza y revisión de componentes electronicos y eléctricos. 4. Verificacion de estado de puertos de conexion.5. Entrega funcional del equipo</t>
  </si>
  <si>
    <t>ANALIZADOR DE CALIDAD DE ENERGÍA - 435-ii Ref:  435-ii Placa: 66683. MANTENIMIENTO PREVENTIVO Y CORRECTIVO Se requiere: 1. Limpieza general del equipo. 2. Revisión funcional. 3. Limpieza y revisión de componentes electronicos y eléctricos. 4. Verificacion de estado de puertos de conexion.5. Entrega funcional del equipo</t>
  </si>
  <si>
    <t>FRESADORA DE TRES EJES CNC - CNC WEGSTR Placa: 66724. MANTENIMIENTO PREVENTIVO Y CORRECTIVO Se requiere: 1. Limpieza general del equipo. 2. Revisión funcional. 3. Limpieza y revisión de componentes electronicos y eléctricos. 4. Verificacion de estado de puertos de conexion.5. Verificacion y ajuste de la base de impresion de pcb.6. Entrega funcional del equipo</t>
  </si>
  <si>
    <t>VERIFICADOR DE COMPONENTES ELECTRÓNICOS - LCR55A Placa: 66843, 66844. MANTENIMIENTO PREVENTIVO Y CORRECTIVO Se requiere: 1. Limpieza general del equipo. 2. Revisión funcional. 3. Limpieza y revisión de componentes electronicos y eléctricos. 4. Verificacion de estado de puertos de conexion.5. Entrega funcional del equipo</t>
  </si>
  <si>
    <t>HP ROUTER A-MSR20-11 MULTI-SERVICE ROUTER Placa: 42433, 42434, 42435. MANTENIMIENTO PREVENTIVO Y CORRECTIVO Se requiere: 1. Limpieza general del equipo. 2. Revisión funcional. 3. Limpieza y revisión de componentes electronicos y eléctricos. 4. Verificacion de estado de puertos de conexion.5. Entrega funcional del equipo</t>
  </si>
  <si>
    <t>CISCO 1941/K9 CON TARJETA INSTALADA 2 PORT Placa: 56057, 56058, 56059. MANTENIMIENTO PREVENTIVO Y CORRECTIVO Se requiere: 1. Limpieza general del equipo. 2. Revisión funcional. 3. Limpieza y revisión de componentes electronicos y eléctricos. 4. Verificacion de estado de puertos de conexion.5. Entrega funcional del equipo</t>
  </si>
  <si>
    <t>CATALYST 2960 PLUS 24 10/100+2T/SFP LA Placa: 56060, 56061, 56062. MANTENIMIENTO PREVENTIVO Y CORRECTIVO Se requiere: 1. Limpieza general del equipo. 2. Revisión funcional. 3. Limpieza y revisión de componentes electronicos y eléctricos. 4. Verificacion de estado de puertos de conexion.5. Entrega funcional del equipo</t>
  </si>
  <si>
    <t>ANTENA, POCKET VNA HW VERSION 2.0 Placa: 58929. MANTENIMIENTO PREVENTIVO Y CORRECTIVO Se requiere: 1. Limpieza general del equipo. 2. Revisión funcional. 3. Limpieza y revisión de componentes electronicos y eléctricos. 4. Verificacion de estado de puertos de conexion.5. Verificacion de medidas para procesos de toma de datos.6. Entrega funcional del equipo</t>
  </si>
  <si>
    <t>VECTOR NETWORK ANALYZER VNA DE 30khz A 4 GHz MARCA ROHDE &amp; SCHWARZ Placa: 68072. MANTENIMIENTO PREVENTIVO Y CORRECTIVO Se requiere: 1. Limpieza general del equipo. 2. Revisión funcional. 3. Limpieza y revisión de componentes electronicos y eléctricos. 4. Verificacion de estado de puertos de conexion.5. Verificacion de medidas para procesos de toma de datos.6. Entrega funcional del equipo</t>
  </si>
  <si>
    <t>GLOBAL</t>
  </si>
  <si>
    <r>
      <t xml:space="preserve">BOLSA DE RESPUESTOS PARA LOS ELEMENTOS QUE REQUIERAN CAMBIO DE PARTES, POR UN VALOR DE </t>
    </r>
    <r>
      <rPr>
        <b/>
        <sz val="12"/>
        <color theme="1"/>
        <rFont val="Arial"/>
        <family val="2"/>
      </rPr>
      <t>15.000.000 DE PESOS M/TE IVA INCLUIDO</t>
    </r>
    <r>
      <rPr>
        <sz val="12"/>
        <color theme="1"/>
        <rFont val="Arial"/>
        <family val="2"/>
      </rPr>
      <t>, PARA REPUESTOS NO CONTEMPLADOS DENTRO DEL MANTENIMIENTO PREVENTIVO Y CORRECTIVO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</si>
</sst>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
      <b/>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7" xfId="0" applyFont="1" applyFill="1" applyBorder="1" applyAlignment="1" applyProtection="1">
      <alignment horizontal="center" vertical="center" wrapText="1"/>
      <protection hidden="1"/>
    </xf>
    <xf numFmtId="0" fontId="7" fillId="3" borderId="28" xfId="0" applyFont="1" applyFill="1" applyBorder="1" applyAlignment="1" applyProtection="1">
      <alignment horizontal="center" vertical="center" wrapText="1"/>
      <protection hidden="1"/>
    </xf>
    <xf numFmtId="43" fontId="7" fillId="3" borderId="28" xfId="3"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0" fontId="3" fillId="0" borderId="29" xfId="0" applyFont="1" applyBorder="1" applyAlignment="1" applyProtection="1">
      <alignment horizontal="center" vertical="center"/>
      <protection hidden="1"/>
    </xf>
    <xf numFmtId="43" fontId="3" fillId="0" borderId="34"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4" xfId="4" applyFont="1" applyBorder="1" applyAlignment="1" applyProtection="1">
      <alignment vertical="center"/>
      <protection hidden="1"/>
    </xf>
    <xf numFmtId="43" fontId="6" fillId="0" borderId="34" xfId="4" applyFont="1" applyBorder="1" applyAlignment="1" applyProtection="1">
      <alignment vertical="center"/>
      <protection hidden="1"/>
    </xf>
    <xf numFmtId="43" fontId="3" fillId="0" borderId="34" xfId="4" applyFont="1" applyFill="1" applyBorder="1" applyAlignment="1" applyProtection="1">
      <alignment vertical="center"/>
      <protection hidden="1"/>
    </xf>
    <xf numFmtId="43" fontId="6" fillId="0" borderId="35"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2" fillId="0" borderId="37" xfId="0" applyFont="1" applyBorder="1" applyAlignment="1">
      <alignment wrapText="1"/>
    </xf>
    <xf numFmtId="0" fontId="3" fillId="35" borderId="40" xfId="0" applyFont="1" applyFill="1" applyBorder="1" applyAlignment="1" applyProtection="1">
      <alignment horizontal="left" vertical="center" wrapText="1"/>
      <protection locked="0"/>
    </xf>
    <xf numFmtId="43" fontId="3" fillId="0" borderId="39" xfId="4" applyFont="1" applyBorder="1" applyAlignment="1" applyProtection="1">
      <alignment vertical="center"/>
      <protection hidden="1"/>
    </xf>
    <xf numFmtId="0" fontId="1" fillId="0" borderId="37"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0" borderId="30"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1"/>
  <sheetViews>
    <sheetView showGridLines="0" tabSelected="1" topLeftCell="A43" zoomScale="70" zoomScaleNormal="70" zoomScaleSheetLayoutView="70" zoomScalePageLayoutView="55" workbookViewId="0">
      <selection activeCell="G45" sqref="G4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5</v>
      </c>
      <c r="O4" s="53"/>
    </row>
    <row r="5" spans="1:15" ht="15" customHeight="1" x14ac:dyDescent="0.25">
      <c r="A5" s="51"/>
      <c r="B5" s="52"/>
      <c r="C5" s="52"/>
      <c r="D5" s="52"/>
      <c r="E5" s="52"/>
      <c r="F5" s="52"/>
      <c r="G5" s="52"/>
      <c r="H5" s="52"/>
      <c r="I5" s="52"/>
      <c r="J5" s="52"/>
      <c r="K5" s="52"/>
      <c r="L5" s="52"/>
      <c r="M5" s="52"/>
      <c r="N5" s="53" t="s">
        <v>6</v>
      </c>
      <c r="O5" s="53"/>
    </row>
    <row r="7" spans="1:15" x14ac:dyDescent="0.25">
      <c r="A7" s="5" t="s">
        <v>7</v>
      </c>
    </row>
    <row r="8" spans="1:15" ht="9.9499999999999993" customHeight="1" x14ac:dyDescent="0.25">
      <c r="A8" s="6"/>
    </row>
    <row r="9" spans="1:15" ht="30" customHeight="1" x14ac:dyDescent="0.25">
      <c r="A9" s="73" t="s">
        <v>8</v>
      </c>
      <c r="B9" s="74"/>
      <c r="D9" s="58" t="s">
        <v>9</v>
      </c>
      <c r="E9" s="59"/>
      <c r="F9" s="60"/>
      <c r="G9" s="61"/>
      <c r="H9" s="61"/>
      <c r="I9" s="62"/>
      <c r="K9" s="58" t="s">
        <v>10</v>
      </c>
      <c r="L9" s="59"/>
      <c r="M9" s="56"/>
      <c r="N9" s="57"/>
    </row>
    <row r="10" spans="1:15" ht="8.25" customHeight="1" x14ac:dyDescent="0.25">
      <c r="A10" s="75"/>
      <c r="B10" s="76"/>
      <c r="C10" s="7"/>
      <c r="E10" s="8"/>
      <c r="F10" s="8"/>
      <c r="M10" s="8"/>
      <c r="N10" s="2"/>
    </row>
    <row r="11" spans="1:15" ht="30" customHeight="1" x14ac:dyDescent="0.25">
      <c r="A11" s="77"/>
      <c r="B11" s="78"/>
      <c r="D11" s="58" t="s">
        <v>11</v>
      </c>
      <c r="E11" s="59"/>
      <c r="F11" s="60"/>
      <c r="G11" s="61"/>
      <c r="H11" s="61"/>
      <c r="I11" s="62"/>
      <c r="K11" s="58" t="s">
        <v>12</v>
      </c>
      <c r="L11" s="59"/>
      <c r="M11" s="54"/>
      <c r="N11" s="55"/>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13</v>
      </c>
      <c r="B13" s="23" t="s">
        <v>14</v>
      </c>
      <c r="C13" s="23" t="s">
        <v>15</v>
      </c>
      <c r="D13" s="23" t="s">
        <v>16</v>
      </c>
      <c r="E13" s="23" t="s">
        <v>17</v>
      </c>
      <c r="F13" s="24" t="s">
        <v>18</v>
      </c>
      <c r="G13" s="24" t="s">
        <v>19</v>
      </c>
      <c r="H13" s="24" t="s">
        <v>20</v>
      </c>
      <c r="I13" s="24" t="s">
        <v>21</v>
      </c>
      <c r="J13" s="24" t="s">
        <v>22</v>
      </c>
      <c r="K13" s="24" t="s">
        <v>23</v>
      </c>
      <c r="L13" s="24" t="s">
        <v>24</v>
      </c>
      <c r="M13" s="24" t="s">
        <v>25</v>
      </c>
      <c r="N13" s="24" t="s">
        <v>26</v>
      </c>
      <c r="O13" s="25" t="s">
        <v>27</v>
      </c>
    </row>
    <row r="14" spans="1:15" s="9" customFormat="1" ht="128.25" customHeight="1" x14ac:dyDescent="0.2">
      <c r="A14" s="26">
        <v>1</v>
      </c>
      <c r="B14" s="43" t="s">
        <v>51</v>
      </c>
      <c r="C14" s="12"/>
      <c r="D14" s="46">
        <v>4</v>
      </c>
      <c r="E14" s="46" t="s">
        <v>50</v>
      </c>
      <c r="F14" s="13">
        <v>0</v>
      </c>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30.5" customHeight="1" x14ac:dyDescent="0.2">
      <c r="A15" s="26">
        <v>2</v>
      </c>
      <c r="B15" s="43" t="s">
        <v>52</v>
      </c>
      <c r="C15" s="12"/>
      <c r="D15" s="46">
        <v>5</v>
      </c>
      <c r="E15" s="46" t="s">
        <v>50</v>
      </c>
      <c r="F15" s="13">
        <v>0</v>
      </c>
      <c r="G15" s="11">
        <v>0</v>
      </c>
      <c r="H15" s="1">
        <f t="shared" ref="H15:H45" si="6">+ROUND(F15*G15,0)</f>
        <v>0</v>
      </c>
      <c r="I15" s="11">
        <v>0</v>
      </c>
      <c r="J15" s="1">
        <f t="shared" ref="J15:J45" si="7">ROUND(F15*I15,0)</f>
        <v>0</v>
      </c>
      <c r="K15" s="1">
        <f t="shared" ref="K15:K45" si="8">ROUND(F15+H15+J15,0)</f>
        <v>0</v>
      </c>
      <c r="L15" s="1">
        <f t="shared" ref="L15:L45" si="9">ROUND(F15*D15,0)</f>
        <v>0</v>
      </c>
      <c r="M15" s="1">
        <f t="shared" ref="M15:M45" si="10">ROUND(L15*G15,0)</f>
        <v>0</v>
      </c>
      <c r="N15" s="1">
        <f t="shared" ref="N15:N45" si="11">ROUND(L15*I15,0)</f>
        <v>0</v>
      </c>
      <c r="O15" s="27">
        <f t="shared" ref="O15:O45" si="12">ROUND(L15+N15+M15,0)</f>
        <v>0</v>
      </c>
    </row>
    <row r="16" spans="1:15" s="9" customFormat="1" ht="132.75" customHeight="1" x14ac:dyDescent="0.2">
      <c r="A16" s="26">
        <v>3</v>
      </c>
      <c r="B16" s="43" t="s">
        <v>53</v>
      </c>
      <c r="C16" s="12"/>
      <c r="D16" s="46">
        <v>3</v>
      </c>
      <c r="E16" s="46" t="s">
        <v>50</v>
      </c>
      <c r="F16" s="13">
        <v>0</v>
      </c>
      <c r="G16" s="11">
        <v>0</v>
      </c>
      <c r="H16" s="1">
        <f t="shared" si="6"/>
        <v>0</v>
      </c>
      <c r="I16" s="11">
        <v>0</v>
      </c>
      <c r="J16" s="1">
        <f t="shared" si="7"/>
        <v>0</v>
      </c>
      <c r="K16" s="1">
        <f t="shared" si="8"/>
        <v>0</v>
      </c>
      <c r="L16" s="1">
        <f t="shared" si="9"/>
        <v>0</v>
      </c>
      <c r="M16" s="1">
        <f t="shared" si="10"/>
        <v>0</v>
      </c>
      <c r="N16" s="1">
        <f t="shared" si="11"/>
        <v>0</v>
      </c>
      <c r="O16" s="27">
        <f t="shared" si="12"/>
        <v>0</v>
      </c>
    </row>
    <row r="17" spans="1:15" s="9" customFormat="1" ht="132.75" customHeight="1" x14ac:dyDescent="0.2">
      <c r="A17" s="26">
        <v>4</v>
      </c>
      <c r="B17" s="43" t="s">
        <v>54</v>
      </c>
      <c r="C17" s="44"/>
      <c r="D17" s="46">
        <v>1</v>
      </c>
      <c r="E17" s="46" t="s">
        <v>50</v>
      </c>
      <c r="F17" s="13">
        <v>0</v>
      </c>
      <c r="G17" s="11">
        <v>0</v>
      </c>
      <c r="H17" s="1">
        <f t="shared" si="6"/>
        <v>0</v>
      </c>
      <c r="I17" s="11">
        <v>0</v>
      </c>
      <c r="J17" s="1">
        <f t="shared" si="7"/>
        <v>0</v>
      </c>
      <c r="K17" s="1">
        <f t="shared" si="8"/>
        <v>0</v>
      </c>
      <c r="L17" s="1">
        <f t="shared" si="9"/>
        <v>0</v>
      </c>
      <c r="M17" s="1">
        <f t="shared" si="10"/>
        <v>0</v>
      </c>
      <c r="N17" s="1">
        <f t="shared" si="11"/>
        <v>0</v>
      </c>
      <c r="O17" s="27">
        <f t="shared" si="12"/>
        <v>0</v>
      </c>
    </row>
    <row r="18" spans="1:15" s="9" customFormat="1" ht="158.25" customHeight="1" x14ac:dyDescent="0.2">
      <c r="A18" s="26">
        <v>5</v>
      </c>
      <c r="B18" s="43" t="s">
        <v>55</v>
      </c>
      <c r="C18" s="44"/>
      <c r="D18" s="46">
        <v>5</v>
      </c>
      <c r="E18" s="46" t="s">
        <v>50</v>
      </c>
      <c r="F18" s="13">
        <v>0</v>
      </c>
      <c r="G18" s="11">
        <v>0</v>
      </c>
      <c r="H18" s="1">
        <f t="shared" si="6"/>
        <v>0</v>
      </c>
      <c r="I18" s="11">
        <v>0</v>
      </c>
      <c r="J18" s="1">
        <f t="shared" si="7"/>
        <v>0</v>
      </c>
      <c r="K18" s="1">
        <f t="shared" si="8"/>
        <v>0</v>
      </c>
      <c r="L18" s="1">
        <f t="shared" si="9"/>
        <v>0</v>
      </c>
      <c r="M18" s="1">
        <f t="shared" si="10"/>
        <v>0</v>
      </c>
      <c r="N18" s="1">
        <f t="shared" si="11"/>
        <v>0</v>
      </c>
      <c r="O18" s="27">
        <f t="shared" si="12"/>
        <v>0</v>
      </c>
    </row>
    <row r="19" spans="1:15" s="9" customFormat="1" ht="152.25" customHeight="1" x14ac:dyDescent="0.2">
      <c r="A19" s="26">
        <v>6</v>
      </c>
      <c r="B19" s="43" t="s">
        <v>56</v>
      </c>
      <c r="C19" s="44"/>
      <c r="D19" s="46">
        <v>1</v>
      </c>
      <c r="E19" s="46" t="s">
        <v>50</v>
      </c>
      <c r="F19" s="13">
        <v>0</v>
      </c>
      <c r="G19" s="11">
        <v>0</v>
      </c>
      <c r="H19" s="1">
        <f t="shared" si="6"/>
        <v>0</v>
      </c>
      <c r="I19" s="11">
        <v>0</v>
      </c>
      <c r="J19" s="1">
        <f t="shared" si="7"/>
        <v>0</v>
      </c>
      <c r="K19" s="1">
        <f t="shared" si="8"/>
        <v>0</v>
      </c>
      <c r="L19" s="1">
        <f t="shared" si="9"/>
        <v>0</v>
      </c>
      <c r="M19" s="1">
        <f t="shared" si="10"/>
        <v>0</v>
      </c>
      <c r="N19" s="1">
        <f t="shared" si="11"/>
        <v>0</v>
      </c>
      <c r="O19" s="27">
        <f t="shared" si="12"/>
        <v>0</v>
      </c>
    </row>
    <row r="20" spans="1:15" s="9" customFormat="1" ht="148.5" customHeight="1" x14ac:dyDescent="0.2">
      <c r="A20" s="26">
        <v>7</v>
      </c>
      <c r="B20" s="43" t="s">
        <v>57</v>
      </c>
      <c r="C20" s="44"/>
      <c r="D20" s="46">
        <v>1</v>
      </c>
      <c r="E20" s="46" t="s">
        <v>50</v>
      </c>
      <c r="F20" s="13">
        <v>0</v>
      </c>
      <c r="G20" s="11">
        <v>0</v>
      </c>
      <c r="H20" s="1">
        <f t="shared" si="6"/>
        <v>0</v>
      </c>
      <c r="I20" s="11">
        <v>0</v>
      </c>
      <c r="J20" s="1">
        <f t="shared" si="7"/>
        <v>0</v>
      </c>
      <c r="K20" s="1">
        <f t="shared" si="8"/>
        <v>0</v>
      </c>
      <c r="L20" s="1">
        <f t="shared" si="9"/>
        <v>0</v>
      </c>
      <c r="M20" s="1">
        <f t="shared" si="10"/>
        <v>0</v>
      </c>
      <c r="N20" s="1">
        <f t="shared" si="11"/>
        <v>0</v>
      </c>
      <c r="O20" s="27">
        <f t="shared" si="12"/>
        <v>0</v>
      </c>
    </row>
    <row r="21" spans="1:15" s="9" customFormat="1" ht="116.25" customHeight="1" x14ac:dyDescent="0.2">
      <c r="A21" s="26">
        <v>8</v>
      </c>
      <c r="B21" s="43" t="s">
        <v>58</v>
      </c>
      <c r="C21" s="44"/>
      <c r="D21" s="46">
        <v>2</v>
      </c>
      <c r="E21" s="46" t="s">
        <v>50</v>
      </c>
      <c r="F21" s="13">
        <v>0</v>
      </c>
      <c r="G21" s="11">
        <v>0</v>
      </c>
      <c r="H21" s="1">
        <f t="shared" si="6"/>
        <v>0</v>
      </c>
      <c r="I21" s="11">
        <v>0</v>
      </c>
      <c r="J21" s="1">
        <f t="shared" si="7"/>
        <v>0</v>
      </c>
      <c r="K21" s="1">
        <f t="shared" si="8"/>
        <v>0</v>
      </c>
      <c r="L21" s="1">
        <f t="shared" si="9"/>
        <v>0</v>
      </c>
      <c r="M21" s="1">
        <f t="shared" si="10"/>
        <v>0</v>
      </c>
      <c r="N21" s="1">
        <f t="shared" si="11"/>
        <v>0</v>
      </c>
      <c r="O21" s="27">
        <f t="shared" si="12"/>
        <v>0</v>
      </c>
    </row>
    <row r="22" spans="1:15" s="9" customFormat="1" ht="117" customHeight="1" x14ac:dyDescent="0.2">
      <c r="A22" s="26">
        <v>9</v>
      </c>
      <c r="B22" s="43" t="s">
        <v>59</v>
      </c>
      <c r="C22" s="44"/>
      <c r="D22" s="46">
        <v>1</v>
      </c>
      <c r="E22" s="46" t="s">
        <v>50</v>
      </c>
      <c r="F22" s="13">
        <v>0</v>
      </c>
      <c r="G22" s="11">
        <v>0</v>
      </c>
      <c r="H22" s="1">
        <f t="shared" si="6"/>
        <v>0</v>
      </c>
      <c r="I22" s="11">
        <v>0</v>
      </c>
      <c r="J22" s="1">
        <f t="shared" si="7"/>
        <v>0</v>
      </c>
      <c r="K22" s="1">
        <f t="shared" si="8"/>
        <v>0</v>
      </c>
      <c r="L22" s="1">
        <f t="shared" si="9"/>
        <v>0</v>
      </c>
      <c r="M22" s="1">
        <f t="shared" si="10"/>
        <v>0</v>
      </c>
      <c r="N22" s="1">
        <f t="shared" si="11"/>
        <v>0</v>
      </c>
      <c r="O22" s="27">
        <f t="shared" si="12"/>
        <v>0</v>
      </c>
    </row>
    <row r="23" spans="1:15" s="9" customFormat="1" ht="118.5" customHeight="1" x14ac:dyDescent="0.2">
      <c r="A23" s="26">
        <v>10</v>
      </c>
      <c r="B23" s="43" t="s">
        <v>60</v>
      </c>
      <c r="C23" s="44"/>
      <c r="D23" s="46">
        <v>1</v>
      </c>
      <c r="E23" s="46" t="s">
        <v>50</v>
      </c>
      <c r="F23" s="13">
        <v>0</v>
      </c>
      <c r="G23" s="11">
        <v>0</v>
      </c>
      <c r="H23" s="1">
        <f t="shared" si="6"/>
        <v>0</v>
      </c>
      <c r="I23" s="11">
        <v>0</v>
      </c>
      <c r="J23" s="1">
        <f t="shared" si="7"/>
        <v>0</v>
      </c>
      <c r="K23" s="1">
        <f t="shared" si="8"/>
        <v>0</v>
      </c>
      <c r="L23" s="1">
        <f t="shared" si="9"/>
        <v>0</v>
      </c>
      <c r="M23" s="1">
        <f t="shared" si="10"/>
        <v>0</v>
      </c>
      <c r="N23" s="1">
        <f t="shared" si="11"/>
        <v>0</v>
      </c>
      <c r="O23" s="27">
        <f t="shared" si="12"/>
        <v>0</v>
      </c>
    </row>
    <row r="24" spans="1:15" s="9" customFormat="1" ht="115.5" customHeight="1" x14ac:dyDescent="0.2">
      <c r="A24" s="26">
        <v>11</v>
      </c>
      <c r="B24" s="43" t="s">
        <v>61</v>
      </c>
      <c r="C24" s="44"/>
      <c r="D24" s="46">
        <v>2</v>
      </c>
      <c r="E24" s="46" t="s">
        <v>50</v>
      </c>
      <c r="F24" s="13">
        <v>0</v>
      </c>
      <c r="G24" s="11">
        <v>0</v>
      </c>
      <c r="H24" s="1">
        <f t="shared" si="6"/>
        <v>0</v>
      </c>
      <c r="I24" s="11">
        <v>0</v>
      </c>
      <c r="J24" s="1">
        <f t="shared" si="7"/>
        <v>0</v>
      </c>
      <c r="K24" s="1">
        <f t="shared" si="8"/>
        <v>0</v>
      </c>
      <c r="L24" s="1">
        <f t="shared" si="9"/>
        <v>0</v>
      </c>
      <c r="M24" s="1">
        <f t="shared" si="10"/>
        <v>0</v>
      </c>
      <c r="N24" s="1">
        <f t="shared" si="11"/>
        <v>0</v>
      </c>
      <c r="O24" s="27">
        <f t="shared" si="12"/>
        <v>0</v>
      </c>
    </row>
    <row r="25" spans="1:15" s="9" customFormat="1" ht="117.75" customHeight="1" x14ac:dyDescent="0.2">
      <c r="A25" s="26">
        <v>12</v>
      </c>
      <c r="B25" s="43" t="s">
        <v>62</v>
      </c>
      <c r="C25" s="44"/>
      <c r="D25" s="46">
        <v>2</v>
      </c>
      <c r="E25" s="46" t="s">
        <v>50</v>
      </c>
      <c r="F25" s="13">
        <v>0</v>
      </c>
      <c r="G25" s="11">
        <v>0</v>
      </c>
      <c r="H25" s="1">
        <f t="shared" si="6"/>
        <v>0</v>
      </c>
      <c r="I25" s="11">
        <v>0</v>
      </c>
      <c r="J25" s="1">
        <f t="shared" si="7"/>
        <v>0</v>
      </c>
      <c r="K25" s="1">
        <f t="shared" si="8"/>
        <v>0</v>
      </c>
      <c r="L25" s="1">
        <f t="shared" si="9"/>
        <v>0</v>
      </c>
      <c r="M25" s="1">
        <f t="shared" si="10"/>
        <v>0</v>
      </c>
      <c r="N25" s="1">
        <f t="shared" si="11"/>
        <v>0</v>
      </c>
      <c r="O25" s="27">
        <f t="shared" si="12"/>
        <v>0</v>
      </c>
    </row>
    <row r="26" spans="1:15" s="9" customFormat="1" ht="132.75" customHeight="1" x14ac:dyDescent="0.2">
      <c r="A26" s="26">
        <v>13</v>
      </c>
      <c r="B26" s="43" t="s">
        <v>63</v>
      </c>
      <c r="C26" s="44"/>
      <c r="D26" s="46">
        <v>4</v>
      </c>
      <c r="E26" s="46" t="s">
        <v>50</v>
      </c>
      <c r="F26" s="13">
        <v>0</v>
      </c>
      <c r="G26" s="11">
        <v>0</v>
      </c>
      <c r="H26" s="1">
        <f t="shared" si="6"/>
        <v>0</v>
      </c>
      <c r="I26" s="11">
        <v>0</v>
      </c>
      <c r="J26" s="1">
        <f t="shared" si="7"/>
        <v>0</v>
      </c>
      <c r="K26" s="1">
        <f t="shared" si="8"/>
        <v>0</v>
      </c>
      <c r="L26" s="1">
        <f t="shared" si="9"/>
        <v>0</v>
      </c>
      <c r="M26" s="1">
        <f t="shared" si="10"/>
        <v>0</v>
      </c>
      <c r="N26" s="1">
        <f t="shared" si="11"/>
        <v>0</v>
      </c>
      <c r="O26" s="27">
        <f t="shared" si="12"/>
        <v>0</v>
      </c>
    </row>
    <row r="27" spans="1:15" s="9" customFormat="1" ht="145.5" customHeight="1" x14ac:dyDescent="0.2">
      <c r="A27" s="26">
        <v>14</v>
      </c>
      <c r="B27" s="43" t="s">
        <v>64</v>
      </c>
      <c r="C27" s="44"/>
      <c r="D27" s="46">
        <v>4</v>
      </c>
      <c r="E27" s="46" t="s">
        <v>50</v>
      </c>
      <c r="F27" s="13">
        <v>0</v>
      </c>
      <c r="G27" s="11">
        <v>0</v>
      </c>
      <c r="H27" s="1">
        <f t="shared" si="6"/>
        <v>0</v>
      </c>
      <c r="I27" s="11">
        <v>0</v>
      </c>
      <c r="J27" s="1">
        <f t="shared" si="7"/>
        <v>0</v>
      </c>
      <c r="K27" s="1">
        <f t="shared" si="8"/>
        <v>0</v>
      </c>
      <c r="L27" s="1">
        <f t="shared" si="9"/>
        <v>0</v>
      </c>
      <c r="M27" s="1">
        <f t="shared" si="10"/>
        <v>0</v>
      </c>
      <c r="N27" s="1">
        <f t="shared" si="11"/>
        <v>0</v>
      </c>
      <c r="O27" s="27">
        <f t="shared" si="12"/>
        <v>0</v>
      </c>
    </row>
    <row r="28" spans="1:15" s="9" customFormat="1" ht="132.75" customHeight="1" x14ac:dyDescent="0.2">
      <c r="A28" s="26">
        <v>15</v>
      </c>
      <c r="B28" s="43" t="s">
        <v>65</v>
      </c>
      <c r="C28" s="44"/>
      <c r="D28" s="46">
        <v>3</v>
      </c>
      <c r="E28" s="46" t="s">
        <v>50</v>
      </c>
      <c r="F28" s="13">
        <v>0</v>
      </c>
      <c r="G28" s="11">
        <v>0</v>
      </c>
      <c r="H28" s="1">
        <f t="shared" si="6"/>
        <v>0</v>
      </c>
      <c r="I28" s="11">
        <v>0</v>
      </c>
      <c r="J28" s="1">
        <f t="shared" si="7"/>
        <v>0</v>
      </c>
      <c r="K28" s="1">
        <f t="shared" si="8"/>
        <v>0</v>
      </c>
      <c r="L28" s="1">
        <f t="shared" si="9"/>
        <v>0</v>
      </c>
      <c r="M28" s="1">
        <f t="shared" si="10"/>
        <v>0</v>
      </c>
      <c r="N28" s="1">
        <f t="shared" si="11"/>
        <v>0</v>
      </c>
      <c r="O28" s="27">
        <f t="shared" si="12"/>
        <v>0</v>
      </c>
    </row>
    <row r="29" spans="1:15" s="9" customFormat="1" ht="144.75" customHeight="1" x14ac:dyDescent="0.2">
      <c r="A29" s="26">
        <v>16</v>
      </c>
      <c r="B29" s="43" t="s">
        <v>66</v>
      </c>
      <c r="C29" s="44"/>
      <c r="D29" s="46">
        <v>12</v>
      </c>
      <c r="E29" s="46" t="s">
        <v>50</v>
      </c>
      <c r="F29" s="13">
        <v>0</v>
      </c>
      <c r="G29" s="11">
        <v>0</v>
      </c>
      <c r="H29" s="1">
        <f t="shared" si="6"/>
        <v>0</v>
      </c>
      <c r="I29" s="11">
        <v>0</v>
      </c>
      <c r="J29" s="1">
        <f t="shared" si="7"/>
        <v>0</v>
      </c>
      <c r="K29" s="1">
        <f t="shared" si="8"/>
        <v>0</v>
      </c>
      <c r="L29" s="1">
        <f t="shared" si="9"/>
        <v>0</v>
      </c>
      <c r="M29" s="1">
        <f t="shared" si="10"/>
        <v>0</v>
      </c>
      <c r="N29" s="1">
        <f t="shared" si="11"/>
        <v>0</v>
      </c>
      <c r="O29" s="27">
        <f t="shared" si="12"/>
        <v>0</v>
      </c>
    </row>
    <row r="30" spans="1:15" s="9" customFormat="1" ht="132" customHeight="1" x14ac:dyDescent="0.2">
      <c r="A30" s="26">
        <v>17</v>
      </c>
      <c r="B30" s="43" t="s">
        <v>67</v>
      </c>
      <c r="C30" s="44"/>
      <c r="D30" s="46">
        <v>2</v>
      </c>
      <c r="E30" s="46" t="s">
        <v>50</v>
      </c>
      <c r="F30" s="13">
        <v>0</v>
      </c>
      <c r="G30" s="11">
        <v>0</v>
      </c>
      <c r="H30" s="1">
        <f t="shared" si="6"/>
        <v>0</v>
      </c>
      <c r="I30" s="11">
        <v>0</v>
      </c>
      <c r="J30" s="1">
        <f t="shared" si="7"/>
        <v>0</v>
      </c>
      <c r="K30" s="1">
        <f t="shared" si="8"/>
        <v>0</v>
      </c>
      <c r="L30" s="1">
        <f t="shared" si="9"/>
        <v>0</v>
      </c>
      <c r="M30" s="1">
        <f t="shared" si="10"/>
        <v>0</v>
      </c>
      <c r="N30" s="1">
        <f t="shared" si="11"/>
        <v>0</v>
      </c>
      <c r="O30" s="27">
        <f t="shared" si="12"/>
        <v>0</v>
      </c>
    </row>
    <row r="31" spans="1:15" s="9" customFormat="1" ht="145.5" customHeight="1" x14ac:dyDescent="0.2">
      <c r="A31" s="26">
        <v>18</v>
      </c>
      <c r="B31" s="43" t="s">
        <v>68</v>
      </c>
      <c r="C31" s="44"/>
      <c r="D31" s="46">
        <v>4</v>
      </c>
      <c r="E31" s="46" t="s">
        <v>50</v>
      </c>
      <c r="F31" s="13">
        <v>0</v>
      </c>
      <c r="G31" s="11">
        <v>0</v>
      </c>
      <c r="H31" s="1">
        <f t="shared" si="6"/>
        <v>0</v>
      </c>
      <c r="I31" s="11">
        <v>0</v>
      </c>
      <c r="J31" s="1">
        <f t="shared" si="7"/>
        <v>0</v>
      </c>
      <c r="K31" s="1">
        <f t="shared" si="8"/>
        <v>0</v>
      </c>
      <c r="L31" s="1">
        <f t="shared" si="9"/>
        <v>0</v>
      </c>
      <c r="M31" s="1">
        <f t="shared" si="10"/>
        <v>0</v>
      </c>
      <c r="N31" s="1">
        <f t="shared" si="11"/>
        <v>0</v>
      </c>
      <c r="O31" s="27">
        <f t="shared" si="12"/>
        <v>0</v>
      </c>
    </row>
    <row r="32" spans="1:15" s="9" customFormat="1" ht="132.75" customHeight="1" x14ac:dyDescent="0.2">
      <c r="A32" s="26">
        <v>19</v>
      </c>
      <c r="B32" s="43" t="s">
        <v>69</v>
      </c>
      <c r="C32" s="44"/>
      <c r="D32" s="46">
        <v>2</v>
      </c>
      <c r="E32" s="46" t="s">
        <v>50</v>
      </c>
      <c r="F32" s="13">
        <v>0</v>
      </c>
      <c r="G32" s="11">
        <v>0</v>
      </c>
      <c r="H32" s="1">
        <f t="shared" si="6"/>
        <v>0</v>
      </c>
      <c r="I32" s="11">
        <v>0</v>
      </c>
      <c r="J32" s="1">
        <f t="shared" si="7"/>
        <v>0</v>
      </c>
      <c r="K32" s="1">
        <f t="shared" si="8"/>
        <v>0</v>
      </c>
      <c r="L32" s="1">
        <f t="shared" si="9"/>
        <v>0</v>
      </c>
      <c r="M32" s="1">
        <f t="shared" si="10"/>
        <v>0</v>
      </c>
      <c r="N32" s="1">
        <f t="shared" si="11"/>
        <v>0</v>
      </c>
      <c r="O32" s="27">
        <f t="shared" si="12"/>
        <v>0</v>
      </c>
    </row>
    <row r="33" spans="1:15" s="9" customFormat="1" ht="114.75" customHeight="1" x14ac:dyDescent="0.2">
      <c r="A33" s="26">
        <v>20</v>
      </c>
      <c r="B33" s="43" t="s">
        <v>70</v>
      </c>
      <c r="C33" s="44"/>
      <c r="D33" s="46">
        <v>1</v>
      </c>
      <c r="E33" s="46" t="s">
        <v>50</v>
      </c>
      <c r="F33" s="13">
        <v>0</v>
      </c>
      <c r="G33" s="11">
        <v>0</v>
      </c>
      <c r="H33" s="1">
        <f t="shared" si="6"/>
        <v>0</v>
      </c>
      <c r="I33" s="11">
        <v>0</v>
      </c>
      <c r="J33" s="1">
        <f t="shared" si="7"/>
        <v>0</v>
      </c>
      <c r="K33" s="1">
        <f t="shared" si="8"/>
        <v>0</v>
      </c>
      <c r="L33" s="1">
        <f t="shared" si="9"/>
        <v>0</v>
      </c>
      <c r="M33" s="1">
        <f t="shared" si="10"/>
        <v>0</v>
      </c>
      <c r="N33" s="1">
        <f t="shared" si="11"/>
        <v>0</v>
      </c>
      <c r="O33" s="27">
        <f t="shared" si="12"/>
        <v>0</v>
      </c>
    </row>
    <row r="34" spans="1:15" s="9" customFormat="1" ht="118.5" customHeight="1" x14ac:dyDescent="0.2">
      <c r="A34" s="26">
        <v>21</v>
      </c>
      <c r="B34" s="43" t="s">
        <v>71</v>
      </c>
      <c r="C34" s="44"/>
      <c r="D34" s="46">
        <v>6</v>
      </c>
      <c r="E34" s="46" t="s">
        <v>50</v>
      </c>
      <c r="F34" s="13">
        <v>0</v>
      </c>
      <c r="G34" s="11">
        <v>0</v>
      </c>
      <c r="H34" s="1">
        <f t="shared" si="6"/>
        <v>0</v>
      </c>
      <c r="I34" s="11">
        <v>0</v>
      </c>
      <c r="J34" s="1">
        <f t="shared" si="7"/>
        <v>0</v>
      </c>
      <c r="K34" s="1">
        <f t="shared" si="8"/>
        <v>0</v>
      </c>
      <c r="L34" s="1">
        <f t="shared" si="9"/>
        <v>0</v>
      </c>
      <c r="M34" s="1">
        <f t="shared" si="10"/>
        <v>0</v>
      </c>
      <c r="N34" s="1">
        <f t="shared" si="11"/>
        <v>0</v>
      </c>
      <c r="O34" s="27">
        <f t="shared" si="12"/>
        <v>0</v>
      </c>
    </row>
    <row r="35" spans="1:15" s="9" customFormat="1" ht="112.5" customHeight="1" x14ac:dyDescent="0.2">
      <c r="A35" s="26">
        <v>22</v>
      </c>
      <c r="B35" s="43" t="s">
        <v>72</v>
      </c>
      <c r="C35" s="44"/>
      <c r="D35" s="46">
        <v>1</v>
      </c>
      <c r="E35" s="46" t="s">
        <v>50</v>
      </c>
      <c r="F35" s="13">
        <v>0</v>
      </c>
      <c r="G35" s="11">
        <v>0</v>
      </c>
      <c r="H35" s="1">
        <f t="shared" si="6"/>
        <v>0</v>
      </c>
      <c r="I35" s="11">
        <v>0</v>
      </c>
      <c r="J35" s="1">
        <f t="shared" si="7"/>
        <v>0</v>
      </c>
      <c r="K35" s="1">
        <f t="shared" si="8"/>
        <v>0</v>
      </c>
      <c r="L35" s="1">
        <f t="shared" si="9"/>
        <v>0</v>
      </c>
      <c r="M35" s="1">
        <f t="shared" si="10"/>
        <v>0</v>
      </c>
      <c r="N35" s="1">
        <f t="shared" si="11"/>
        <v>0</v>
      </c>
      <c r="O35" s="27">
        <f t="shared" si="12"/>
        <v>0</v>
      </c>
    </row>
    <row r="36" spans="1:15" s="9" customFormat="1" ht="111" customHeight="1" x14ac:dyDescent="0.2">
      <c r="A36" s="26">
        <v>23</v>
      </c>
      <c r="B36" s="43" t="s">
        <v>73</v>
      </c>
      <c r="C36" s="44"/>
      <c r="D36" s="46">
        <v>1</v>
      </c>
      <c r="E36" s="46" t="s">
        <v>50</v>
      </c>
      <c r="F36" s="13">
        <v>0</v>
      </c>
      <c r="G36" s="11">
        <v>0</v>
      </c>
      <c r="H36" s="1">
        <f t="shared" si="6"/>
        <v>0</v>
      </c>
      <c r="I36" s="11">
        <v>0</v>
      </c>
      <c r="J36" s="1">
        <f t="shared" si="7"/>
        <v>0</v>
      </c>
      <c r="K36" s="1">
        <f t="shared" si="8"/>
        <v>0</v>
      </c>
      <c r="L36" s="1">
        <f t="shared" si="9"/>
        <v>0</v>
      </c>
      <c r="M36" s="1">
        <f t="shared" si="10"/>
        <v>0</v>
      </c>
      <c r="N36" s="1">
        <f t="shared" si="11"/>
        <v>0</v>
      </c>
      <c r="O36" s="27">
        <f t="shared" si="12"/>
        <v>0</v>
      </c>
    </row>
    <row r="37" spans="1:15" s="9" customFormat="1" ht="114.75" customHeight="1" x14ac:dyDescent="0.2">
      <c r="A37" s="26">
        <v>24</v>
      </c>
      <c r="B37" s="43" t="s">
        <v>74</v>
      </c>
      <c r="C37" s="44"/>
      <c r="D37" s="46">
        <v>1</v>
      </c>
      <c r="E37" s="46" t="s">
        <v>50</v>
      </c>
      <c r="F37" s="13">
        <v>0</v>
      </c>
      <c r="G37" s="11">
        <v>0</v>
      </c>
      <c r="H37" s="1">
        <f t="shared" si="6"/>
        <v>0</v>
      </c>
      <c r="I37" s="11">
        <v>0</v>
      </c>
      <c r="J37" s="1">
        <f t="shared" si="7"/>
        <v>0</v>
      </c>
      <c r="K37" s="1">
        <f t="shared" si="8"/>
        <v>0</v>
      </c>
      <c r="L37" s="1">
        <f t="shared" si="9"/>
        <v>0</v>
      </c>
      <c r="M37" s="1">
        <f t="shared" si="10"/>
        <v>0</v>
      </c>
      <c r="N37" s="1">
        <f t="shared" si="11"/>
        <v>0</v>
      </c>
      <c r="O37" s="27">
        <f t="shared" si="12"/>
        <v>0</v>
      </c>
    </row>
    <row r="38" spans="1:15" s="9" customFormat="1" ht="114.75" customHeight="1" x14ac:dyDescent="0.2">
      <c r="A38" s="26">
        <v>25</v>
      </c>
      <c r="B38" s="43" t="s">
        <v>75</v>
      </c>
      <c r="C38" s="44"/>
      <c r="D38" s="46">
        <v>1</v>
      </c>
      <c r="E38" s="46" t="s">
        <v>50</v>
      </c>
      <c r="F38" s="13">
        <v>0</v>
      </c>
      <c r="G38" s="11">
        <v>0</v>
      </c>
      <c r="H38" s="1">
        <f t="shared" si="6"/>
        <v>0</v>
      </c>
      <c r="I38" s="11">
        <v>0</v>
      </c>
      <c r="J38" s="1">
        <f t="shared" si="7"/>
        <v>0</v>
      </c>
      <c r="K38" s="1">
        <f t="shared" si="8"/>
        <v>0</v>
      </c>
      <c r="L38" s="1">
        <f t="shared" si="9"/>
        <v>0</v>
      </c>
      <c r="M38" s="1">
        <f t="shared" si="10"/>
        <v>0</v>
      </c>
      <c r="N38" s="1">
        <f t="shared" si="11"/>
        <v>0</v>
      </c>
      <c r="O38" s="27">
        <f t="shared" si="12"/>
        <v>0</v>
      </c>
    </row>
    <row r="39" spans="1:15" s="9" customFormat="1" ht="114" customHeight="1" x14ac:dyDescent="0.2">
      <c r="A39" s="26">
        <v>26</v>
      </c>
      <c r="B39" s="43" t="s">
        <v>76</v>
      </c>
      <c r="C39" s="44"/>
      <c r="D39" s="46">
        <v>2</v>
      </c>
      <c r="E39" s="46" t="s">
        <v>50</v>
      </c>
      <c r="F39" s="13">
        <v>0</v>
      </c>
      <c r="G39" s="11">
        <v>0</v>
      </c>
      <c r="H39" s="1">
        <f t="shared" si="6"/>
        <v>0</v>
      </c>
      <c r="I39" s="11">
        <v>0</v>
      </c>
      <c r="J39" s="1">
        <f t="shared" si="7"/>
        <v>0</v>
      </c>
      <c r="K39" s="1">
        <f t="shared" si="8"/>
        <v>0</v>
      </c>
      <c r="L39" s="1">
        <f t="shared" si="9"/>
        <v>0</v>
      </c>
      <c r="M39" s="1">
        <f t="shared" si="10"/>
        <v>0</v>
      </c>
      <c r="N39" s="1">
        <f t="shared" si="11"/>
        <v>0</v>
      </c>
      <c r="O39" s="27">
        <f t="shared" si="12"/>
        <v>0</v>
      </c>
    </row>
    <row r="40" spans="1:15" s="9" customFormat="1" ht="123.75" customHeight="1" x14ac:dyDescent="0.2">
      <c r="A40" s="26">
        <v>27</v>
      </c>
      <c r="B40" s="43" t="s">
        <v>77</v>
      </c>
      <c r="C40" s="44"/>
      <c r="D40" s="46">
        <v>3</v>
      </c>
      <c r="E40" s="46" t="s">
        <v>50</v>
      </c>
      <c r="F40" s="13">
        <v>0</v>
      </c>
      <c r="G40" s="11">
        <v>0</v>
      </c>
      <c r="H40" s="1">
        <f t="shared" si="6"/>
        <v>0</v>
      </c>
      <c r="I40" s="11">
        <v>0</v>
      </c>
      <c r="J40" s="1">
        <f t="shared" si="7"/>
        <v>0</v>
      </c>
      <c r="K40" s="1">
        <f t="shared" si="8"/>
        <v>0</v>
      </c>
      <c r="L40" s="1">
        <f t="shared" si="9"/>
        <v>0</v>
      </c>
      <c r="M40" s="1">
        <f t="shared" si="10"/>
        <v>0</v>
      </c>
      <c r="N40" s="1">
        <f t="shared" si="11"/>
        <v>0</v>
      </c>
      <c r="O40" s="27">
        <f t="shared" si="12"/>
        <v>0</v>
      </c>
    </row>
    <row r="41" spans="1:15" s="9" customFormat="1" ht="117" customHeight="1" x14ac:dyDescent="0.2">
      <c r="A41" s="26">
        <v>28</v>
      </c>
      <c r="B41" s="43" t="s">
        <v>78</v>
      </c>
      <c r="C41" s="44"/>
      <c r="D41" s="46">
        <v>3</v>
      </c>
      <c r="E41" s="46" t="s">
        <v>50</v>
      </c>
      <c r="F41" s="13">
        <v>0</v>
      </c>
      <c r="G41" s="11">
        <v>0</v>
      </c>
      <c r="H41" s="1">
        <f t="shared" si="6"/>
        <v>0</v>
      </c>
      <c r="I41" s="11">
        <v>0</v>
      </c>
      <c r="J41" s="1">
        <f t="shared" si="7"/>
        <v>0</v>
      </c>
      <c r="K41" s="1">
        <f t="shared" si="8"/>
        <v>0</v>
      </c>
      <c r="L41" s="1">
        <f t="shared" si="9"/>
        <v>0</v>
      </c>
      <c r="M41" s="1">
        <f t="shared" si="10"/>
        <v>0</v>
      </c>
      <c r="N41" s="1">
        <f t="shared" si="11"/>
        <v>0</v>
      </c>
      <c r="O41" s="27">
        <f t="shared" si="12"/>
        <v>0</v>
      </c>
    </row>
    <row r="42" spans="1:15" s="9" customFormat="1" ht="113.25" customHeight="1" x14ac:dyDescent="0.2">
      <c r="A42" s="26">
        <v>29</v>
      </c>
      <c r="B42" s="43" t="s">
        <v>79</v>
      </c>
      <c r="C42" s="44"/>
      <c r="D42" s="46">
        <v>3</v>
      </c>
      <c r="E42" s="46" t="s">
        <v>50</v>
      </c>
      <c r="F42" s="13">
        <v>0</v>
      </c>
      <c r="G42" s="11">
        <v>0</v>
      </c>
      <c r="H42" s="1">
        <f t="shared" si="6"/>
        <v>0</v>
      </c>
      <c r="I42" s="11">
        <v>0</v>
      </c>
      <c r="J42" s="1">
        <f t="shared" si="7"/>
        <v>0</v>
      </c>
      <c r="K42" s="1">
        <f t="shared" si="8"/>
        <v>0</v>
      </c>
      <c r="L42" s="1">
        <f t="shared" si="9"/>
        <v>0</v>
      </c>
      <c r="M42" s="1">
        <f t="shared" si="10"/>
        <v>0</v>
      </c>
      <c r="N42" s="1">
        <f t="shared" si="11"/>
        <v>0</v>
      </c>
      <c r="O42" s="27">
        <f t="shared" si="12"/>
        <v>0</v>
      </c>
    </row>
    <row r="43" spans="1:15" s="9" customFormat="1" ht="132.75" customHeight="1" x14ac:dyDescent="0.2">
      <c r="A43" s="26">
        <v>30</v>
      </c>
      <c r="B43" s="43" t="s">
        <v>80</v>
      </c>
      <c r="C43" s="44"/>
      <c r="D43" s="46">
        <v>1</v>
      </c>
      <c r="E43" s="46" t="s">
        <v>50</v>
      </c>
      <c r="F43" s="13">
        <v>0</v>
      </c>
      <c r="G43" s="11">
        <v>0</v>
      </c>
      <c r="H43" s="1">
        <f t="shared" si="6"/>
        <v>0</v>
      </c>
      <c r="I43" s="11">
        <v>0</v>
      </c>
      <c r="J43" s="1">
        <f t="shared" si="7"/>
        <v>0</v>
      </c>
      <c r="K43" s="1">
        <f t="shared" si="8"/>
        <v>0</v>
      </c>
      <c r="L43" s="1">
        <f t="shared" si="9"/>
        <v>0</v>
      </c>
      <c r="M43" s="1">
        <f t="shared" si="10"/>
        <v>0</v>
      </c>
      <c r="N43" s="1">
        <f t="shared" si="11"/>
        <v>0</v>
      </c>
      <c r="O43" s="27">
        <f t="shared" si="12"/>
        <v>0</v>
      </c>
    </row>
    <row r="44" spans="1:15" s="9" customFormat="1" ht="147" customHeight="1" x14ac:dyDescent="0.2">
      <c r="A44" s="26">
        <v>31</v>
      </c>
      <c r="B44" s="43" t="s">
        <v>81</v>
      </c>
      <c r="C44" s="44"/>
      <c r="D44" s="46">
        <v>1</v>
      </c>
      <c r="E44" s="46" t="s">
        <v>50</v>
      </c>
      <c r="F44" s="13">
        <v>0</v>
      </c>
      <c r="G44" s="11">
        <v>0</v>
      </c>
      <c r="H44" s="1">
        <f t="shared" si="6"/>
        <v>0</v>
      </c>
      <c r="I44" s="11">
        <v>0</v>
      </c>
      <c r="J44" s="1">
        <f t="shared" si="7"/>
        <v>0</v>
      </c>
      <c r="K44" s="1">
        <f t="shared" si="8"/>
        <v>0</v>
      </c>
      <c r="L44" s="1">
        <f t="shared" si="9"/>
        <v>0</v>
      </c>
      <c r="M44" s="1">
        <f t="shared" si="10"/>
        <v>0</v>
      </c>
      <c r="N44" s="1">
        <f t="shared" si="11"/>
        <v>0</v>
      </c>
      <c r="O44" s="27">
        <f t="shared" si="12"/>
        <v>0</v>
      </c>
    </row>
    <row r="45" spans="1:15" s="9" customFormat="1" ht="86.25" customHeight="1" x14ac:dyDescent="0.2">
      <c r="A45" s="26">
        <v>32</v>
      </c>
      <c r="B45" s="43" t="s">
        <v>83</v>
      </c>
      <c r="C45" s="12"/>
      <c r="D45" s="46">
        <v>1</v>
      </c>
      <c r="E45" s="46" t="s">
        <v>82</v>
      </c>
      <c r="F45" s="13">
        <v>0</v>
      </c>
      <c r="G45" s="11">
        <v>0</v>
      </c>
      <c r="H45" s="1">
        <f t="shared" si="6"/>
        <v>0</v>
      </c>
      <c r="I45" s="11">
        <v>0</v>
      </c>
      <c r="J45" s="1">
        <f t="shared" si="7"/>
        <v>0</v>
      </c>
      <c r="K45" s="1">
        <f t="shared" si="8"/>
        <v>0</v>
      </c>
      <c r="L45" s="1">
        <f t="shared" si="9"/>
        <v>0</v>
      </c>
      <c r="M45" s="1">
        <f t="shared" si="10"/>
        <v>0</v>
      </c>
      <c r="N45" s="1">
        <f t="shared" si="11"/>
        <v>0</v>
      </c>
      <c r="O45" s="27">
        <f t="shared" si="12"/>
        <v>0</v>
      </c>
    </row>
    <row r="46" spans="1:15" s="9" customFormat="1" ht="42" customHeight="1" thickBot="1" x14ac:dyDescent="0.3">
      <c r="A46" s="79" t="s">
        <v>28</v>
      </c>
      <c r="B46" s="80"/>
      <c r="C46" s="80"/>
      <c r="D46" s="80"/>
      <c r="E46" s="80"/>
      <c r="F46" s="80"/>
      <c r="G46" s="80"/>
      <c r="H46" s="80"/>
      <c r="I46" s="80"/>
      <c r="J46" s="80"/>
      <c r="K46" s="80"/>
      <c r="L46" s="91" t="s">
        <v>29</v>
      </c>
      <c r="M46" s="92"/>
      <c r="N46" s="92"/>
      <c r="O46" s="45">
        <f>SUMIF(G:G,0%,L:L)+SUMIF(G:G,"",L:L)</f>
        <v>0</v>
      </c>
    </row>
    <row r="47" spans="1:15" s="9" customFormat="1" ht="39" customHeight="1" x14ac:dyDescent="0.25">
      <c r="A47" s="63" t="s">
        <v>30</v>
      </c>
      <c r="B47" s="64"/>
      <c r="C47" s="64"/>
      <c r="D47" s="64"/>
      <c r="E47" s="64"/>
      <c r="F47" s="64"/>
      <c r="G47" s="64"/>
      <c r="H47" s="64"/>
      <c r="I47" s="64"/>
      <c r="J47" s="64"/>
      <c r="K47" s="65"/>
      <c r="L47" s="85" t="s">
        <v>31</v>
      </c>
      <c r="M47" s="86"/>
      <c r="N47" s="86"/>
      <c r="O47" s="35">
        <f>SUMIF(G:G,5%,L:L)</f>
        <v>0</v>
      </c>
    </row>
    <row r="48" spans="1:15" s="9" customFormat="1" ht="30" customHeight="1" x14ac:dyDescent="0.25">
      <c r="A48" s="66"/>
      <c r="B48" s="67"/>
      <c r="C48" s="67"/>
      <c r="D48" s="67"/>
      <c r="E48" s="67"/>
      <c r="F48" s="67"/>
      <c r="G48" s="67"/>
      <c r="H48" s="67"/>
      <c r="I48" s="67"/>
      <c r="J48" s="67"/>
      <c r="K48" s="68"/>
      <c r="L48" s="85" t="s">
        <v>32</v>
      </c>
      <c r="M48" s="86"/>
      <c r="N48" s="86"/>
      <c r="O48" s="35">
        <f>SUMIF(G:G,19%,L:L)</f>
        <v>0</v>
      </c>
    </row>
    <row r="49" spans="1:17" s="9" customFormat="1" ht="30" customHeight="1" x14ac:dyDescent="0.25">
      <c r="A49" s="66"/>
      <c r="B49" s="67"/>
      <c r="C49" s="67"/>
      <c r="D49" s="67"/>
      <c r="E49" s="67"/>
      <c r="F49" s="67"/>
      <c r="G49" s="67"/>
      <c r="H49" s="67"/>
      <c r="I49" s="67"/>
      <c r="J49" s="67"/>
      <c r="K49" s="68"/>
      <c r="L49" s="87" t="s">
        <v>24</v>
      </c>
      <c r="M49" s="88"/>
      <c r="N49" s="88"/>
      <c r="O49" s="36">
        <f>SUM(O46:O48)</f>
        <v>0</v>
      </c>
    </row>
    <row r="50" spans="1:17" s="9" customFormat="1" ht="30" customHeight="1" x14ac:dyDescent="0.25">
      <c r="A50" s="66"/>
      <c r="B50" s="67"/>
      <c r="C50" s="67"/>
      <c r="D50" s="67"/>
      <c r="E50" s="67"/>
      <c r="F50" s="67"/>
      <c r="G50" s="67"/>
      <c r="H50" s="67"/>
      <c r="I50" s="67"/>
      <c r="J50" s="67"/>
      <c r="K50" s="68"/>
      <c r="L50" s="89" t="s">
        <v>33</v>
      </c>
      <c r="M50" s="90"/>
      <c r="N50" s="90"/>
      <c r="O50" s="37">
        <f>SUMIF(G:G,5%,M:M)</f>
        <v>0</v>
      </c>
    </row>
    <row r="51" spans="1:17" s="9" customFormat="1" ht="30" customHeight="1" x14ac:dyDescent="0.25">
      <c r="A51" s="66"/>
      <c r="B51" s="67"/>
      <c r="C51" s="67"/>
      <c r="D51" s="67"/>
      <c r="E51" s="67"/>
      <c r="F51" s="67"/>
      <c r="G51" s="67"/>
      <c r="H51" s="67"/>
      <c r="I51" s="67"/>
      <c r="J51" s="67"/>
      <c r="K51" s="68"/>
      <c r="L51" s="89" t="s">
        <v>34</v>
      </c>
      <c r="M51" s="90"/>
      <c r="N51" s="90"/>
      <c r="O51" s="37">
        <f>SUMIF(G:G,19%,M:M)</f>
        <v>0</v>
      </c>
    </row>
    <row r="52" spans="1:17" s="9" customFormat="1" ht="30" customHeight="1" x14ac:dyDescent="0.25">
      <c r="A52" s="66"/>
      <c r="B52" s="67"/>
      <c r="C52" s="67"/>
      <c r="D52" s="67"/>
      <c r="E52" s="67"/>
      <c r="F52" s="67"/>
      <c r="G52" s="67"/>
      <c r="H52" s="67"/>
      <c r="I52" s="67"/>
      <c r="J52" s="67"/>
      <c r="K52" s="68"/>
      <c r="L52" s="87" t="s">
        <v>35</v>
      </c>
      <c r="M52" s="88"/>
      <c r="N52" s="88"/>
      <c r="O52" s="36">
        <f>SUM(O50:O51)</f>
        <v>0</v>
      </c>
    </row>
    <row r="53" spans="1:17" s="9" customFormat="1" ht="30" customHeight="1" x14ac:dyDescent="0.25">
      <c r="A53" s="66"/>
      <c r="B53" s="67"/>
      <c r="C53" s="67"/>
      <c r="D53" s="67"/>
      <c r="E53" s="67"/>
      <c r="F53" s="67"/>
      <c r="G53" s="67"/>
      <c r="H53" s="67"/>
      <c r="I53" s="67"/>
      <c r="J53" s="67"/>
      <c r="K53" s="68"/>
      <c r="L53" s="85" t="s">
        <v>36</v>
      </c>
      <c r="M53" s="86"/>
      <c r="N53" s="86"/>
      <c r="O53" s="35">
        <f>SUMIF(I:I,8%,N:N)</f>
        <v>0</v>
      </c>
    </row>
    <row r="54" spans="1:17" s="9" customFormat="1" ht="37.5" customHeight="1" x14ac:dyDescent="0.25">
      <c r="A54" s="66"/>
      <c r="B54" s="67"/>
      <c r="C54" s="67"/>
      <c r="D54" s="67"/>
      <c r="E54" s="67"/>
      <c r="F54" s="67"/>
      <c r="G54" s="67"/>
      <c r="H54" s="67"/>
      <c r="I54" s="67"/>
      <c r="J54" s="67"/>
      <c r="K54" s="68"/>
      <c r="L54" s="83" t="s">
        <v>37</v>
      </c>
      <c r="M54" s="84"/>
      <c r="N54" s="84"/>
      <c r="O54" s="36">
        <f>SUM(O53)</f>
        <v>0</v>
      </c>
    </row>
    <row r="55" spans="1:17" s="9" customFormat="1" ht="32.25" customHeight="1" thickBot="1" x14ac:dyDescent="0.3">
      <c r="A55" s="69"/>
      <c r="B55" s="70"/>
      <c r="C55" s="70"/>
      <c r="D55" s="70"/>
      <c r="E55" s="70"/>
      <c r="F55" s="70"/>
      <c r="G55" s="70"/>
      <c r="H55" s="70"/>
      <c r="I55" s="70"/>
      <c r="J55" s="70"/>
      <c r="K55" s="71"/>
      <c r="L55" s="81" t="s">
        <v>38</v>
      </c>
      <c r="M55" s="82"/>
      <c r="N55" s="82"/>
      <c r="O55" s="38">
        <f>+O49+O52+O54</f>
        <v>0</v>
      </c>
    </row>
    <row r="57" spans="1:17" ht="50.1" customHeight="1" thickBot="1" x14ac:dyDescent="0.3">
      <c r="B57" s="72"/>
      <c r="C57" s="72"/>
    </row>
    <row r="58" spans="1:17" x14ac:dyDescent="0.25">
      <c r="B58" s="50" t="s">
        <v>39</v>
      </c>
      <c r="C58" s="50"/>
    </row>
    <row r="59" spans="1:17" ht="15" customHeight="1" x14ac:dyDescent="0.25">
      <c r="M59" s="40"/>
      <c r="N59" s="41"/>
      <c r="O59" s="42"/>
    </row>
    <row r="60" spans="1:17" ht="15.75" customHeight="1" x14ac:dyDescent="0.25">
      <c r="M60" s="40"/>
      <c r="N60" s="41"/>
      <c r="O60" s="42"/>
    </row>
    <row r="61" spans="1:17" ht="15" customHeight="1" x14ac:dyDescent="0.25">
      <c r="A61" s="10" t="s">
        <v>40</v>
      </c>
      <c r="M61" s="40"/>
      <c r="N61" s="41"/>
      <c r="O61" s="42"/>
    </row>
    <row r="62" spans="1:17" x14ac:dyDescent="0.25">
      <c r="A62" s="49" t="s">
        <v>41</v>
      </c>
      <c r="B62" s="49"/>
      <c r="C62" s="49"/>
      <c r="D62" s="49"/>
      <c r="E62" s="49"/>
      <c r="F62" s="49"/>
      <c r="G62" s="49"/>
      <c r="H62" s="49"/>
      <c r="I62" s="49"/>
      <c r="J62" s="49"/>
      <c r="K62" s="49"/>
      <c r="L62" s="49"/>
      <c r="M62" s="49"/>
      <c r="N62" s="49"/>
      <c r="O62" s="49"/>
      <c r="P62" s="2"/>
      <c r="Q62" s="2"/>
    </row>
    <row r="63" spans="1:17" ht="15" customHeight="1" x14ac:dyDescent="0.25">
      <c r="A63" s="48" t="s">
        <v>42</v>
      </c>
      <c r="B63" s="48"/>
      <c r="C63" s="48"/>
      <c r="D63" s="48"/>
      <c r="E63" s="48"/>
      <c r="F63" s="48"/>
      <c r="G63" s="48"/>
      <c r="H63" s="48"/>
      <c r="I63" s="48"/>
      <c r="J63" s="48"/>
      <c r="K63" s="48"/>
      <c r="L63" s="48"/>
      <c r="M63" s="48"/>
      <c r="N63" s="48"/>
      <c r="O63" s="48"/>
      <c r="P63" s="39"/>
      <c r="Q63" s="39"/>
    </row>
    <row r="64" spans="1:17" x14ac:dyDescent="0.25">
      <c r="A64" s="47" t="s">
        <v>43</v>
      </c>
      <c r="B64" s="47"/>
      <c r="C64" s="47"/>
      <c r="D64" s="47"/>
      <c r="E64" s="47"/>
      <c r="F64" s="47"/>
      <c r="G64" s="47"/>
      <c r="H64" s="47"/>
      <c r="I64" s="47"/>
      <c r="J64" s="47"/>
      <c r="K64" s="47"/>
      <c r="L64" s="47"/>
      <c r="M64" s="47"/>
      <c r="N64" s="47"/>
      <c r="O64" s="47"/>
      <c r="P64" s="5"/>
      <c r="Q64" s="5"/>
    </row>
    <row r="65" spans="1:17" x14ac:dyDescent="0.25">
      <c r="A65" s="47" t="s">
        <v>44</v>
      </c>
      <c r="B65" s="47"/>
      <c r="C65" s="47"/>
      <c r="D65" s="47"/>
      <c r="E65" s="47"/>
      <c r="F65" s="47"/>
      <c r="G65" s="47"/>
      <c r="H65" s="47"/>
      <c r="I65" s="47"/>
      <c r="J65" s="47"/>
      <c r="K65" s="47"/>
      <c r="L65" s="47"/>
      <c r="M65" s="47"/>
      <c r="N65" s="47"/>
      <c r="O65" s="47"/>
      <c r="P65" s="5"/>
      <c r="Q65" s="5"/>
    </row>
    <row r="66" spans="1:17" x14ac:dyDescent="0.25">
      <c r="K66" s="2"/>
      <c r="L66" s="2"/>
      <c r="M66" s="2"/>
      <c r="N66" s="2"/>
    </row>
    <row r="108" spans="11:15" s="2" customFormat="1" x14ac:dyDescent="0.25">
      <c r="K108" s="4"/>
      <c r="L108" s="4"/>
      <c r="M108" s="4"/>
      <c r="N108" s="4"/>
      <c r="O108" s="4"/>
    </row>
    <row r="109" spans="11:15" s="2" customFormat="1" x14ac:dyDescent="0.25">
      <c r="K109" s="4"/>
      <c r="L109" s="4"/>
      <c r="M109" s="4"/>
      <c r="N109" s="4"/>
      <c r="O109" s="4"/>
    </row>
    <row r="110" spans="11:15" s="2" customFormat="1" x14ac:dyDescent="0.25">
      <c r="K110" s="4"/>
      <c r="L110" s="4"/>
      <c r="M110" s="4"/>
      <c r="N110" s="4"/>
      <c r="O110" s="4"/>
    </row>
    <row r="111" spans="11:15" s="2" customFormat="1" x14ac:dyDescent="0.25">
      <c r="K111" s="4"/>
      <c r="L111" s="4"/>
      <c r="M111" s="4"/>
      <c r="N111" s="4"/>
      <c r="O111" s="4"/>
    </row>
  </sheetData>
  <sheetProtection algorithmName="SHA-512" hashValue="ewTU2hAaOrC01O9F+khyErD1sNZaymCs4adqf6dsjYg1ZRcLv6Pb9H+v8PJa8F+YajsHm008l1sAmlYdWpuHJQ==" saltValue="yr/D9jImRmgoOrQZEEwNZg==" spinCount="100000" sheet="1" selectLockedCells="1"/>
  <mergeCells count="35">
    <mergeCell ref="L50:N50"/>
    <mergeCell ref="L49:N49"/>
    <mergeCell ref="L48:N48"/>
    <mergeCell ref="L47:N47"/>
    <mergeCell ref="L46:N46"/>
    <mergeCell ref="L55:N55"/>
    <mergeCell ref="L54:N54"/>
    <mergeCell ref="L53:N53"/>
    <mergeCell ref="L52:N52"/>
    <mergeCell ref="L51:N51"/>
    <mergeCell ref="A47:K55"/>
    <mergeCell ref="F9:I9"/>
    <mergeCell ref="B57:C57"/>
    <mergeCell ref="A9:B11"/>
    <mergeCell ref="D9:E9"/>
    <mergeCell ref="D11:E11"/>
    <mergeCell ref="A46:K46"/>
    <mergeCell ref="M11:N11"/>
    <mergeCell ref="M9:N9"/>
    <mergeCell ref="K9:L9"/>
    <mergeCell ref="K11:L11"/>
    <mergeCell ref="F11:I11"/>
    <mergeCell ref="A2:A5"/>
    <mergeCell ref="B2:M2"/>
    <mergeCell ref="N2:O2"/>
    <mergeCell ref="B3:M3"/>
    <mergeCell ref="N3:O3"/>
    <mergeCell ref="B4:M5"/>
    <mergeCell ref="N4:O4"/>
    <mergeCell ref="N5:O5"/>
    <mergeCell ref="A65:O65"/>
    <mergeCell ref="A64:O64"/>
    <mergeCell ref="A63:O63"/>
    <mergeCell ref="A62:O62"/>
    <mergeCell ref="B58:C5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G14:G45</xm:sqref>
        </x14:dataValidation>
        <x14:dataValidation type="list" allowBlank="1" showInputMessage="1" showErrorMessage="1" xr:uid="{00000000-0002-0000-0000-000008000000}">
          <x14:formula1>
            <xm:f>Cálculos!$F$7:$F$8</xm:f>
          </x14:formula1>
          <xm:sqref>I14:I45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11</v>
      </c>
      <c r="D6" s="28" t="s">
        <v>45</v>
      </c>
      <c r="F6" s="31" t="s">
        <v>46</v>
      </c>
    </row>
    <row r="7" spans="2:6" x14ac:dyDescent="0.25">
      <c r="B7" s="2" t="s">
        <v>47</v>
      </c>
      <c r="D7" s="29">
        <v>0</v>
      </c>
      <c r="F7" s="32">
        <v>0.08</v>
      </c>
    </row>
    <row r="8" spans="2:6" x14ac:dyDescent="0.25">
      <c r="B8" s="2" t="s">
        <v>48</v>
      </c>
      <c r="D8" s="29">
        <v>0.05</v>
      </c>
      <c r="F8" s="33">
        <v>0</v>
      </c>
    </row>
    <row r="9" spans="2:6" x14ac:dyDescent="0.25">
      <c r="B9" s="2" t="s">
        <v>49</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dcterms:created xsi:type="dcterms:W3CDTF">2017-04-28T13:22:52Z</dcterms:created>
  <dcterms:modified xsi:type="dcterms:W3CDTF">2024-02-23T22:11:02Z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