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https://mailunicundiedu-my.sharepoint.com/personal/hyvalbuena_ucundinamarca_edu_co/Documents/1. UDEC 2024/CONTRATACION DIRECTA 2024/5. F-CD-031 MANTEN, REPARACION, INSTALACION/3. DOCUMENTOS A PUBLICAR/"/>
    </mc:Choice>
  </mc:AlternateContent>
  <xr:revisionPtr revIDLastSave="208" documentId="8_{CEFAB021-60B7-4ED8-9FC4-BC92A6CD8C81}" xr6:coauthVersionLast="47" xr6:coauthVersionMax="47" xr10:uidLastSave="{3B643E3B-739B-4869-9517-F1A53A8D845E}"/>
  <bookViews>
    <workbookView xWindow="-120" yWindow="-120" windowWidth="21840" windowHeight="13140" tabRatio="688" xr2:uid="{00000000-000D-0000-FFFF-FFFF00000000}"/>
  </bookViews>
  <sheets>
    <sheet name="Bienes y Servicios" sheetId="7" r:id="rId1"/>
    <sheet name="Cálculos" sheetId="2" state="hidden" r:id="rId2"/>
  </sheets>
  <definedNames>
    <definedName name="_xlnm.Print_Area" localSheetId="0">'Bienes y Servicios'!$A$1:$O$61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7" i="7" l="1"/>
  <c r="O18" i="7"/>
  <c r="O19" i="7"/>
  <c r="O20" i="7"/>
  <c r="O21" i="7"/>
  <c r="O22" i="7"/>
  <c r="O23" i="7"/>
  <c r="O24" i="7"/>
  <c r="O25" i="7"/>
  <c r="O26" i="7"/>
  <c r="O27" i="7"/>
  <c r="O28" i="7"/>
  <c r="O29" i="7"/>
  <c r="O30" i="7"/>
  <c r="O31" i="7"/>
  <c r="O32" i="7"/>
  <c r="O33" i="7"/>
  <c r="O34" i="7"/>
  <c r="O35" i="7"/>
  <c r="O36" i="7"/>
  <c r="O37" i="7"/>
  <c r="O38" i="7"/>
  <c r="O39" i="7"/>
  <c r="O40" i="7"/>
  <c r="O41" i="7"/>
  <c r="O42" i="7"/>
  <c r="O43" i="7"/>
  <c r="O44" i="7"/>
  <c r="N17" i="7"/>
  <c r="N18" i="7"/>
  <c r="N19" i="7"/>
  <c r="N20" i="7"/>
  <c r="N21" i="7"/>
  <c r="N22" i="7"/>
  <c r="N23" i="7"/>
  <c r="N24" i="7"/>
  <c r="N25" i="7"/>
  <c r="N26" i="7"/>
  <c r="N27" i="7"/>
  <c r="N28" i="7"/>
  <c r="N29" i="7"/>
  <c r="N30" i="7"/>
  <c r="N31" i="7"/>
  <c r="N32" i="7"/>
  <c r="N33" i="7"/>
  <c r="N34" i="7"/>
  <c r="N35" i="7"/>
  <c r="N36" i="7"/>
  <c r="N37" i="7"/>
  <c r="N38" i="7"/>
  <c r="N39" i="7"/>
  <c r="N40" i="7"/>
  <c r="N41" i="7"/>
  <c r="N42" i="7"/>
  <c r="N43" i="7"/>
  <c r="N44" i="7"/>
  <c r="M17" i="7"/>
  <c r="M18" i="7"/>
  <c r="M19" i="7"/>
  <c r="M20" i="7"/>
  <c r="M21" i="7"/>
  <c r="M22" i="7"/>
  <c r="M23" i="7"/>
  <c r="M24" i="7"/>
  <c r="M25" i="7"/>
  <c r="M26" i="7"/>
  <c r="M27" i="7"/>
  <c r="M28" i="7"/>
  <c r="M29" i="7"/>
  <c r="M30" i="7"/>
  <c r="M31" i="7"/>
  <c r="M32" i="7"/>
  <c r="M33" i="7"/>
  <c r="M34" i="7"/>
  <c r="M35" i="7"/>
  <c r="M36" i="7"/>
  <c r="M37" i="7"/>
  <c r="M38" i="7"/>
  <c r="M39" i="7"/>
  <c r="M40" i="7"/>
  <c r="M41" i="7"/>
  <c r="M42" i="7"/>
  <c r="M43" i="7"/>
  <c r="M44" i="7"/>
  <c r="L17" i="7"/>
  <c r="L18" i="7"/>
  <c r="L19" i="7"/>
  <c r="L20" i="7"/>
  <c r="L21" i="7"/>
  <c r="L22" i="7"/>
  <c r="L23" i="7"/>
  <c r="L24" i="7"/>
  <c r="L25" i="7"/>
  <c r="L26" i="7"/>
  <c r="L27" i="7"/>
  <c r="L28" i="7"/>
  <c r="L29" i="7"/>
  <c r="L30" i="7"/>
  <c r="L31" i="7"/>
  <c r="L32" i="7"/>
  <c r="L33" i="7"/>
  <c r="L34" i="7"/>
  <c r="L35" i="7"/>
  <c r="L36" i="7"/>
  <c r="L37" i="7"/>
  <c r="L38" i="7"/>
  <c r="L39" i="7"/>
  <c r="L40" i="7"/>
  <c r="L41" i="7"/>
  <c r="L42" i="7"/>
  <c r="L43" i="7"/>
  <c r="L44" i="7"/>
  <c r="L45" i="7"/>
  <c r="K17" i="7"/>
  <c r="K18" i="7"/>
  <c r="K19" i="7"/>
  <c r="K20" i="7"/>
  <c r="K21" i="7"/>
  <c r="K22" i="7"/>
  <c r="K23" i="7"/>
  <c r="K24" i="7"/>
  <c r="K25" i="7"/>
  <c r="K26" i="7"/>
  <c r="K27" i="7"/>
  <c r="K28" i="7"/>
  <c r="K29" i="7"/>
  <c r="K30" i="7"/>
  <c r="K31" i="7"/>
  <c r="K32" i="7"/>
  <c r="K33" i="7"/>
  <c r="K34" i="7"/>
  <c r="K35" i="7"/>
  <c r="K36" i="7"/>
  <c r="K37" i="7"/>
  <c r="K38" i="7"/>
  <c r="K39" i="7"/>
  <c r="K40" i="7"/>
  <c r="K41" i="7"/>
  <c r="K42" i="7"/>
  <c r="K43" i="7"/>
  <c r="K44" i="7"/>
  <c r="J17" i="7"/>
  <c r="J18" i="7"/>
  <c r="J19" i="7"/>
  <c r="J20" i="7"/>
  <c r="J21" i="7"/>
  <c r="J22" i="7"/>
  <c r="J23" i="7"/>
  <c r="J24" i="7"/>
  <c r="J25" i="7"/>
  <c r="J26" i="7"/>
  <c r="J27" i="7"/>
  <c r="J28" i="7"/>
  <c r="J29" i="7"/>
  <c r="J30" i="7"/>
  <c r="J31" i="7"/>
  <c r="J32" i="7"/>
  <c r="J33" i="7"/>
  <c r="J34" i="7"/>
  <c r="J35" i="7"/>
  <c r="J36" i="7"/>
  <c r="J37" i="7"/>
  <c r="J38" i="7"/>
  <c r="J39" i="7"/>
  <c r="J40" i="7"/>
  <c r="J41" i="7"/>
  <c r="J42" i="7"/>
  <c r="J43" i="7"/>
  <c r="J44" i="7"/>
  <c r="J45" i="7"/>
  <c r="H17" i="7"/>
  <c r="H18" i="7"/>
  <c r="H19" i="7"/>
  <c r="H20" i="7"/>
  <c r="H21" i="7"/>
  <c r="H22" i="7"/>
  <c r="H23" i="7"/>
  <c r="H24" i="7"/>
  <c r="H25" i="7"/>
  <c r="H26" i="7"/>
  <c r="H27" i="7"/>
  <c r="H28" i="7"/>
  <c r="H29" i="7"/>
  <c r="H30" i="7"/>
  <c r="H31" i="7"/>
  <c r="H32" i="7"/>
  <c r="H33" i="7"/>
  <c r="H34" i="7"/>
  <c r="H35" i="7"/>
  <c r="H36" i="7"/>
  <c r="H37" i="7"/>
  <c r="H38" i="7"/>
  <c r="H39" i="7"/>
  <c r="H40" i="7"/>
  <c r="H41" i="7"/>
  <c r="H42" i="7"/>
  <c r="H43" i="7"/>
  <c r="H44" i="7"/>
  <c r="H45" i="7"/>
  <c r="L16" i="7"/>
  <c r="J16" i="7"/>
  <c r="H16" i="7"/>
  <c r="K45" i="7" l="1"/>
  <c r="M45" i="7"/>
  <c r="N45" i="7"/>
  <c r="K16" i="7"/>
  <c r="M16" i="7"/>
  <c r="N16" i="7"/>
  <c r="O50" i="7"/>
  <c r="H15" i="7"/>
  <c r="J15" i="7"/>
  <c r="L15" i="7"/>
  <c r="M15" i="7" s="1"/>
  <c r="O48" i="7"/>
  <c r="O47" i="7"/>
  <c r="L14" i="7"/>
  <c r="M14" i="7" s="1"/>
  <c r="J14" i="7"/>
  <c r="H14" i="7"/>
  <c r="O51" i="7" l="1"/>
  <c r="O52" i="7" s="1"/>
  <c r="O45" i="7"/>
  <c r="O16" i="7"/>
  <c r="K15" i="7"/>
  <c r="N15" i="7"/>
  <c r="O15" i="7" s="1"/>
  <c r="O46" i="7"/>
  <c r="O49" i="7" s="1"/>
  <c r="K14" i="7"/>
  <c r="O53" i="7"/>
  <c r="O54" i="7" s="1"/>
  <c r="N14" i="7"/>
  <c r="O14" i="7" s="1"/>
  <c r="O55" i="7" l="1"/>
</calcChain>
</file>

<file path=xl/sharedStrings.xml><?xml version="1.0" encoding="utf-8"?>
<sst xmlns="http://schemas.openxmlformats.org/spreadsheetml/2006/main" count="116" uniqueCount="84">
  <si>
    <t>MACROPROCESO DE APOYO</t>
  </si>
  <si>
    <t>CÓDIGO: ABSr125</t>
  </si>
  <si>
    <t xml:space="preserve">PROCESO GESTIÓN BIENES Y SERVICIOS </t>
  </si>
  <si>
    <t>VERSIÓN: 4</t>
  </si>
  <si>
    <t>COTIZACIÓN PARA PROCESOS DE BIENES, SERVICIOS U OBRAS</t>
  </si>
  <si>
    <t>VIGENCIA: 2023-11-30</t>
  </si>
  <si>
    <t>PÁGINA 1 DE 5</t>
  </si>
  <si>
    <t>32.1</t>
  </si>
  <si>
    <t>ESPACIO PARA LOGO DEL COTIZANTE</t>
  </si>
  <si>
    <t>COTIZANTE</t>
  </si>
  <si>
    <t>FECHA DE ELABORACIÓN</t>
  </si>
  <si>
    <t>TIPO DE CONTRIBUYENTE</t>
  </si>
  <si>
    <t>NIT. O CC.</t>
  </si>
  <si>
    <t xml:space="preserve">ÍTEM </t>
  </si>
  <si>
    <t>ESPECIFICACIONES TÉCNICAS DE LOS BIENES Y/O SERVICIOS REQUERIDOS</t>
  </si>
  <si>
    <t>MARCAS</t>
  </si>
  <si>
    <t xml:space="preserve">CANTIDAD </t>
  </si>
  <si>
    <t>UNIDAD DE MEDIDA</t>
  </si>
  <si>
    <t>VALOR UNITARIO</t>
  </si>
  <si>
    <t>PORCENTAJE DE IMPUESTO AL VALOR AGREGADO - IVA</t>
  </si>
  <si>
    <t xml:space="preserve">VALOR  IVA </t>
  </si>
  <si>
    <t>PORCENTAJE DE IMPUESTO NACIONAL AL CONSUMO –INC</t>
  </si>
  <si>
    <t>VALOR INC</t>
  </si>
  <si>
    <t xml:space="preserve">VALOR TOTAL UNITARIO </t>
  </si>
  <si>
    <t>SUBTOTAL</t>
  </si>
  <si>
    <t>IMPUESTO AL VALOR AGREGADO - IVA</t>
  </si>
  <si>
    <t>IMPUESTO NACIONAL AL CONSUMO – INC</t>
  </si>
  <si>
    <t>TOTAL</t>
  </si>
  <si>
    <t>ASPECTOS OBLIGATORIOS A TENER EN CUENTA</t>
  </si>
  <si>
    <t>VALOR NO GRAVADO IVA (TARIFA 0%)</t>
  </si>
  <si>
    <r>
      <t xml:space="preserve">NOTA 1: </t>
    </r>
    <r>
      <rPr>
        <sz val="12"/>
        <rFont val="Arial"/>
        <family val="2"/>
      </rPr>
      <t>Señor cotizante diligencie los campos sombreados en color gris en el formato.</t>
    </r>
    <r>
      <rPr>
        <b/>
        <sz val="12"/>
        <rFont val="Arial"/>
        <family val="2"/>
      </rPr>
      <t xml:space="preserve">
NOTA 2: </t>
    </r>
    <r>
      <rPr>
        <sz val="12"/>
        <rFont val="Arial"/>
        <family val="2"/>
      </rPr>
      <t xml:space="preserve">Señor cotizante tenga en cuenta que es su obligación conocer y aplicar el tipo de tributo de acuerdo con el bien y/o servicio a ofertar.
</t>
    </r>
    <r>
      <rPr>
        <b/>
        <sz val="12"/>
        <rFont val="Arial"/>
        <family val="2"/>
      </rPr>
      <t xml:space="preserve">NOTA 3: </t>
    </r>
    <r>
      <rPr>
        <sz val="12"/>
        <rFont val="Arial"/>
        <family val="2"/>
      </rPr>
      <t xml:space="preserve">Señor cotizante recuerde que este formato se encuentra formulado y no admite valores con decimales en los precios unitarios.
</t>
    </r>
    <r>
      <rPr>
        <b/>
        <sz val="12"/>
        <rFont val="Arial"/>
        <family val="2"/>
      </rPr>
      <t xml:space="preserve">NOTA 4: </t>
    </r>
    <r>
      <rPr>
        <sz val="12"/>
        <rFont val="Arial"/>
        <family val="2"/>
      </rPr>
      <t>Tenga en cuenta el “</t>
    </r>
    <r>
      <rPr>
        <i/>
        <sz val="12"/>
        <rFont val="Arial"/>
        <family val="2"/>
      </rPr>
      <t>Art. 477</t>
    </r>
    <r>
      <rPr>
        <sz val="12"/>
        <rFont val="Arial"/>
        <family val="2"/>
      </rPr>
      <t>” del estatuto tributario, donde se presenta la aclaración de bienes exentos.</t>
    </r>
    <r>
      <rPr>
        <b/>
        <sz val="12"/>
        <rFont val="Arial"/>
        <family val="2"/>
      </rPr>
      <t xml:space="preserve"> 
NOTA 5: </t>
    </r>
    <r>
      <rPr>
        <sz val="12"/>
        <rFont val="Arial"/>
        <family val="2"/>
      </rPr>
      <t>Tenga en cuenta el “</t>
    </r>
    <r>
      <rPr>
        <i/>
        <sz val="12"/>
        <rFont val="Arial"/>
        <family val="2"/>
      </rPr>
      <t>Art. 476</t>
    </r>
    <r>
      <rPr>
        <sz val="12"/>
        <rFont val="Arial"/>
        <family val="2"/>
      </rPr>
      <t>” del estatuto tributario,  donde se presenta la aclaración de servicios excluidos.</t>
    </r>
    <r>
      <rPr>
        <b/>
        <sz val="12"/>
        <rFont val="Arial"/>
        <family val="2"/>
      </rPr>
      <t xml:space="preserve">                                                                  
NOTA 6: </t>
    </r>
    <r>
      <rPr>
        <sz val="12"/>
        <rFont val="Arial"/>
        <family val="2"/>
      </rPr>
      <t xml:space="preserve">Tenga en cuenta  que lo dispuesto en los artículos 426, 512-1, HASTA 512-13 del Estatuto tributario y normas concordantes. los cuales hacen referencia al IMPUESTO NACIONAL AL CONSUMO para Personas Naturales y Persona Jurídicas. </t>
    </r>
    <r>
      <rPr>
        <b/>
        <sz val="12"/>
        <rFont val="Arial"/>
        <family val="2"/>
      </rPr>
      <t xml:space="preserve">                                                                                                                                                                                                                                                                                                                                                                                                                                                                                 
NOTA 7: </t>
    </r>
    <r>
      <rPr>
        <sz val="12"/>
        <rFont val="Arial"/>
        <family val="2"/>
      </rPr>
      <t>La validez de la cotización no podrá ser Inferior a 30 días.</t>
    </r>
    <r>
      <rPr>
        <b/>
        <sz val="12"/>
        <rFont val="Arial"/>
        <family val="2"/>
      </rPr>
      <t xml:space="preserve">
NOTA 8: </t>
    </r>
    <r>
      <rPr>
        <sz val="12"/>
        <rFont val="Arial"/>
        <family val="2"/>
      </rPr>
      <t>Recuerde que la forma de pago está sujeta a las condiciones establecidas por la Universidad de Cundinamarca para el presente proceso.</t>
    </r>
    <r>
      <rPr>
        <b/>
        <sz val="12"/>
        <rFont val="Arial"/>
        <family val="2"/>
      </rPr>
      <t xml:space="preserve">
NOTA 9: </t>
    </r>
    <r>
      <rPr>
        <sz val="12"/>
        <rFont val="Arial"/>
        <family val="2"/>
      </rPr>
      <t xml:space="preserve">Verifique el término de ejecución establecido en los términos de la solicitud de cotización y/o sus anexos.
</t>
    </r>
    <r>
      <rPr>
        <b/>
        <sz val="12"/>
        <rFont val="Arial"/>
        <family val="2"/>
      </rPr>
      <t xml:space="preserve">NOTA 10: </t>
    </r>
    <r>
      <rPr>
        <sz val="12"/>
        <rFont val="Arial"/>
        <family val="2"/>
      </rPr>
      <t xml:space="preserve">Señor cotizante recuerde revisar la </t>
    </r>
    <r>
      <rPr>
        <b/>
        <sz val="12"/>
        <rFont val="Arial"/>
        <family val="2"/>
      </rPr>
      <t>solicitud de cotización</t>
    </r>
    <r>
      <rPr>
        <sz val="12"/>
        <rFont val="Arial"/>
        <family val="2"/>
      </rPr>
      <t xml:space="preserve"> </t>
    </r>
    <r>
      <rPr>
        <b/>
        <sz val="12"/>
        <rFont val="Arial"/>
        <family val="2"/>
      </rPr>
      <t>ABSr097 y/o términos de Invitación Pública y/o Privada</t>
    </r>
    <r>
      <rPr>
        <sz val="12"/>
        <rFont val="Arial"/>
        <family val="2"/>
      </rPr>
      <t xml:space="preserve"> y anexos en su totalidad y tener en cuenta todas las condiciones establecidas para la presentación de la oferta.
</t>
    </r>
    <r>
      <rPr>
        <b/>
        <sz val="12"/>
        <rFont val="Arial"/>
        <family val="2"/>
      </rPr>
      <t xml:space="preserve">NOTA 11: </t>
    </r>
    <r>
      <rPr>
        <sz val="12"/>
        <rFont val="Arial"/>
        <family val="2"/>
      </rPr>
      <t xml:space="preserve">En el caso consorcios y de las uniones temporales el formato </t>
    </r>
    <r>
      <rPr>
        <b/>
        <sz val="12"/>
        <rFont val="Arial"/>
        <family val="2"/>
      </rPr>
      <t xml:space="preserve">ABSr125 </t>
    </r>
    <r>
      <rPr>
        <sz val="12"/>
        <rFont val="Arial"/>
        <family val="2"/>
      </rPr>
      <t xml:space="preserve">deberá ser diligenciado por el Representante Legal del consorcio o unión temporal.
</t>
    </r>
    <r>
      <rPr>
        <b/>
        <sz val="12"/>
        <rFont val="Arial"/>
        <family val="2"/>
      </rPr>
      <t xml:space="preserve">NOTA 12: </t>
    </r>
    <r>
      <rPr>
        <sz val="12"/>
        <rFont val="Arial"/>
        <family val="2"/>
      </rPr>
      <t xml:space="preserve">Teniendo en cuenta la cantidad de ítems que componen las especificaciones técnicas, con el fin de facilitar la revisión de la oferta económica, el proponente deberá presentar en formato EXCEL .xlsx copia del formato de oferta económica con la respectiva formulación. </t>
    </r>
  </si>
  <si>
    <t>VALOR GRAVADO IVA 5%</t>
  </si>
  <si>
    <t>VALOR GRAVADO IVA 19%</t>
  </si>
  <si>
    <t>IVA 5%</t>
  </si>
  <si>
    <t>IVA 19 %</t>
  </si>
  <si>
    <t xml:space="preserve">TOTAL IVA </t>
  </si>
  <si>
    <t>IMPUESTO NACIONAL AL CONSUMO –INC  8%</t>
  </si>
  <si>
    <t>TOTAL IMPUESTO NACIONAL AL CONSUMO –INC</t>
  </si>
  <si>
    <t>TOTAL OFERTA</t>
  </si>
  <si>
    <t xml:space="preserve">FIRMA REPRESENTANTE LEGAL Y/O PERSONA NATURAL </t>
  </si>
  <si>
    <t>32.1-41</t>
  </si>
  <si>
    <t>Diagonal 18 No. 20-29 Fusagasugá – Cundinamarca</t>
  </si>
  <si>
    <t>Teléfono: (601) 8281483 Línea Gratuita: 018000180414</t>
  </si>
  <si>
    <t xml:space="preserve">www.ucundinamarca.edu.co E-mail: info@ucundinamarca.edu.co </t>
  </si>
  <si>
    <t>NIT: 890.680.062-2</t>
  </si>
  <si>
    <t>Porcentajes IVA</t>
  </si>
  <si>
    <t>Porcentajes INC</t>
  </si>
  <si>
    <t>PERSONA NATURAL  NO RESPONSABLE DE IVA</t>
  </si>
  <si>
    <t>PERSONA NATURAL  RESPONSABLE DE IVA</t>
  </si>
  <si>
    <t>PERSONA JURÍDICA</t>
  </si>
  <si>
    <t>UNIDAD</t>
  </si>
  <si>
    <t>DIGITAL PHOTOGATE TIMER SYSTEM Marca: PASCO REF: 9215A Placa: 37514, 37515, 37516, 37517. MANTENIMIENTO PREVENTIVO Y CORRECTIVO Se requiere: 1. Limpieza general del equipo. 2. Revisión funcional. 3. Limpieza y revisión de componentes electronicos y eléctricos. 4. Verificacion de estado de puertos de conexion. 5. Entrega funcional del equipo.</t>
  </si>
  <si>
    <t>FOTOCELDA DE TIEMPOS CON MEMORIA Marca: PASCO Ref: ME-9215-A Placa: 37904, 37905, 37906, 37907, 37908. MANTENIMIENTO PREVENTIVO Y CORRECTIVO Se requiere: 1. Limpieza general del equipo. 2. Revisión funcional. 3. Limpieza y revisión de componentes electronicos y eléctricos. 4. Verificacion de estado de puertos de conexion. 5. Entrega funcional del equipo.</t>
  </si>
  <si>
    <t>INTERFAZ DE ADQUISICION DE DATOSA PORTATIL MARCA LEYBOLD Ref: Mobile-CASSY 2-524005 Placa: 61746, 61747, 61748 MANTENIMIENTO PREVENTIVO Y CORRECTIVO Se requiere: 1. Limpieza general del equipo. 2. Revisión funcional. 3. Limpieza y revisión de componentes electronicos y eléctricos. 4. Verificacion de estado de puertos de conexion. 5. Entrega funcional del equipo.</t>
  </si>
  <si>
    <t>GENERADOR DE VAN DE GRAAF Marca: LEYBOLD Ref: D-50354 / 54172 NA Placa: 61771 MANTENIMIENTO PREVENTIVO Y CORRECTIVO Se requiere: 1. Limpieza general del equipo. 2. Revisión funcional. 3. Limpieza y revisión de componentes electronicos y eléctricos. 4. Verificacion de estado de puertos de conexion. 5. Entrega funcional del equipo.</t>
  </si>
  <si>
    <t>TERMINAL DE SERVICIOS PRO 800 Marca: WESEMANN Ref: MODELO: MDT SERIAL 42460-0001-03/4 Placa: 61837, 61838, 61839, 61840, 61841. MANTENIMIENTO PREVENTIVO Y CORRECTIVO Se requiere: 1. Limpieza general del equipo. 2. Revisión funcional. 3. Limpieza y revisión de componentes electronicos y eléctricos. 4. Verificacion de estado de puertos de conexion de voltaje, corriente y agua. 5. Verificacion, ajuste y lubricacion de la partes mecanicas moviles. 6. Entrega funcional del equipo.</t>
  </si>
  <si>
    <t>ESTACION DE SUMINISTRO ELECTRONICO Marca: WESEMANN Ref: 4246000 005 Z01 Plcaca: 61873. MANTENIMIENTO PREVENTIVO Y CORRECTIVO Se requiere: 1. Limpieza general del equipo. 2. Revisión funcional. 3. Limpieza y revisión de componentes electronicos y eléctricos. 4. Verificacion de estado de puertos de conexion de voltaje, corriente y agua. 5. Verificacion, ajuste y lubricacion de la partes mecanicas moviles. 6. Entrega funcional del equipo.</t>
  </si>
  <si>
    <t>ESTACION DE CONTROL DEL DOCENTE CON POCETA Marca: WESEMANN Ref: 4246000 0005 N02 Placa: 61874 MANTENIMIENTO PREVENTIVO Y CORRECTIVO Se requiere: 1. Limpieza general del equipo. 2. Revisión funcional. 3. Limpieza y revisión de componentes electronicos y eléctricos. 4. Verificacion de estado de puertos de conexion de voltaje, corriente y agua.5. Verificacion, ajuste y lubricacion de la partes mecanicas moviles.5. Entrega funcional del equipo.</t>
  </si>
  <si>
    <t>VIBRADOR MECANICO Marca: PASCO Ref: WA-9753 Placa: 37910, 37909. MANTENIMIENTO PREVENTIVO Y CORRECTIVO Se requiere: 1. Limpieza general del equipo. 2. Revisión funcional. 3. Limpieza y revisión de componentes electronicos y eléctricos. 4. Verificacion de estado de puertos de conexion. 5. Entrega funcional del equipo.</t>
  </si>
  <si>
    <t>ACCESORIO DE FOTOCELDA Marca: PASCO Ref: ME 9204B Placa: 37911 MANTENIMIENTO PREVENTIVO Y CORRECTIVO Se requiere: 1. Limpieza general del equipo. 2. Revisión funcional. 3. Limpieza y revisión de componentes electronicos y eléctricos. 4. Verificacion de estado de puertos de conexion.5. Entrega funcional del equipo.  </t>
  </si>
  <si>
    <t>EXPERIMENTO DE MILLIKAN Marca: LEYBOLD Ref: 559412 Placa: 61794 MANTENIMIENTO PREVENTIVO Y CORRECTIVO Se requiere: 1. Limpieza general del equipo. 2. Revisión funcional. 3. Limpieza y revisión de componentes electronicos y eléctricos. 4. Verificacion de estado de puertos de conexion.5. Entrega funcional del equipo</t>
  </si>
  <si>
    <t>SISTEMA COMPLETO PARA MEDIR E/M... REF: Marca: UCHIDA YOKO Ref: TG-13 Placa: 18180, 18181. MANTENIMIENTO PREVENTIVO Y CORRECTIVO Se requiere: 1. Limpieza general del equipo. 2. Revisión funcional. 3. Limpieza y revisión de componentes electronicos y eléctricos. 4. Verificacion de estado de puertos de conexion.5. Entrega funcional del equipo</t>
  </si>
  <si>
    <t>GENERADOR DE VAN DE GRAFF + 3705.00 ESFE Marca: PASCO Ref:  3705.00 ESFE Placa: 17901, 17902. MANTENIMIENTO PREVENTIVO Y CORRECTIVO Se requiere: 1. Limpieza general del equipo. 2. Revisión funcional. 3. Limpieza y revisión de componentes electronicos y eléctricos. 4. Verificacion de estado de puertos de conexion.5. Entrega funcional del equipo.</t>
  </si>
  <si>
    <t>CUBO DE RADIACION TERMICA REF:TD-8554A Marca: PASCO Ref: TD-8554A Placa: 17752, 17753, 17754, 17755. MANTENIMIENTO PREVENTIVO Y CORRECTIVO Se requiere: 1. Limpieza general del equipo. 2. Revisión funcional. 3. Limpieza y revisión de componentes electronicos y eléctricos. 4. Verificacion de estado de puertos de conexion.5. Entrega funcional del equipo.</t>
  </si>
  <si>
    <t>ESTROBOSCOPIO DIGITAL SF Marca: STROBOSKOPE SF Ref: SERIAL No. C143  Placa: 17878, 17879, 17880, 17881. MANTENIMIENTO PREVENTIVO Y CORRECTIVO Se requiere: 1. Limpieza general del equipo. 2. Revisión funcional. 3. Limpieza y revisión de componentes electronicos y eléctricos. 4. Verificacion de estado de puertos de conexion.5. Verificacion y cambio de potenciomentros para ajustar la frecuencia de destello de la luz.6. Entrega funcional del equipo</t>
  </si>
  <si>
    <t>VIBRADOR GENERADOR DE ONDAS WA 9777 RIPP Marca: PASCO Ref: WA-9777 Placa: 7122, 7138, 7139. MANTENIMIENTO PREVENTIVO Y CORRECTIVO Se requiere: 1. Limpieza general del equipo. 2. Revisión funcional. 3. Limpieza y revisión de componentes electronicos y eléctricos. 4. Verificacion de estado de puertos de conexion.5. Entrega funcional del equipo.</t>
  </si>
  <si>
    <t>MULTIMETRO AUTORANGING M.BK 2709 Placa: 39848, 39849, 39852, 39853, 39855, 39856, 39858, 39859, 39860, 39861, 39862, 39863. MANTENIMIENTO PREVENTIVO Y CORRECTIVO Se requiere: 1. Limpieza general del equipo. 2. Revisión funcional. 3. Limpieza y revisión de componentes electronicos y eléctricos. 4. Verificacion de estado de puertos de conexion de pinzas.5. Verificacion y cambio de fusibles.6. Entrega funcional del equipo</t>
  </si>
  <si>
    <t>MULTIMETRO DIGITAL- MARCA BKPRESICION REF:2709B Placa: 42455, 42457. MANTENIMIENTO PREVENTIVO Y CORRECTIVO Se requiere: 1. Limpieza general del equipo. 2. Revisión funcional. 3. Limpieza y revisión de componentes electronicos y eléctricos. 4. Verificacion de estado de puertos de conexion de pinzas.5. Verificacion y cambio de fusibles.6. Entrega funcional del equipo</t>
  </si>
  <si>
    <t>MULTIMETRO DIGITAL VOLTAJE AC:60 MILI VOLTIOS A 750 VOLTIOS, VOLTAJE DC: 60 MILI VOLTIOS A 1000 VOLTIOS Placa: 46477, 46478, 46479, 46480. MANTENIMIENTO PREVENTIVO Y CORRECTIVO Se requiere: 1. Limpieza general del equipo. 2. Revisión funcional. 3. Limpieza y revisión de componentes electronicos y eléctricos. 4. Verificacion de estado de puertos de conexion de pinzas.5. Verificacion y cambio de fusibles.6. Entrega funcional del equipo</t>
  </si>
  <si>
    <t>MULTIMETRO DIGITAL AUTORANGING UNI-T Placa: 54287, 54288. MANTENIMIENTO PREVENTIVO Y CORRECTIVO Se requiere: 1. Limpieza general del equipo. 2. Revisión funcional. 3. Limpieza y revisión de componentes electronicos y eléctricos. 4. Verificacion de estado de puertos de conexion de pinzas.5. Verificacion y cambio de fusibles.6. Entrega funcional del equipo</t>
  </si>
  <si>
    <t>MULTIMETRO DIGITAL UNI-T MODELO UT-39C Placa: 55055. MANTENIMIENTO PREVENTIVO Y CORRECTIVO Se requiere: 1. Limpieza general del equipo. 2. Revisión funcional. 3. Limpieza y revisión de componentes electronicos y eléctricos. 4. Verificacion de estado de puertos de conexion de pinzas.5. Verificacion y cambio de fusibles.6. Entrega funcional del equipo</t>
  </si>
  <si>
    <t>FUENTE DE PODER DC - DP711 Placa: 66737, 66738, 66739, 68018, 68019, 68020 MANTENIMIENTO PREVENTIVO Y CORRECTIVO Se requiere: 1. Limpieza general del equipo. 2. Revisión funcional. 3. Limpieza y revisión de componentes electronicos y eléctricos. 4. Verificacion de estado de puertos de conexion.5. Entrega funcional del equipo</t>
  </si>
  <si>
    <t>OSCILOSCOPIO DE ALMACENAMIENTO DIGITAL - TPS2014B Placa: 66781. MANTENIMIENTO PREVENTIVO Y CORRECTIVO Se requiere: 1. Limpieza general del equipo. 2. Revisión funcional. 3. Limpieza y revisión de componentes electronicos y eléctricos. 4. Verificacion de estado de puertos de conexion.5. Entrega funcional del equipo</t>
  </si>
  <si>
    <t>OSCILOSCOPIO DE DOMINIO MIXTO DE 4 CANALES - MDO343-BW-100 Placa: 66782. MANTENIMIENTO PREVENTIVO Y CORRECTIVO Se requiere: 1. Limpieza general del equipo. 2. Revisión funcional. 3. Limpieza y revisión de componentes electronicos y eléctricos. 4. Verificacion de estado de puertos de conexion.5. Entrega funcional del equipo</t>
  </si>
  <si>
    <t>ANALIZADOR DE CALIDAD DE ENERGÍA - 435-ii Ref:  435-ii Placa: 66683. MANTENIMIENTO PREVENTIVO Y CORRECTIVO Se requiere: 1. Limpieza general del equipo. 2. Revisión funcional. 3. Limpieza y revisión de componentes electronicos y eléctricos. 4. Verificacion de estado de puertos de conexion.5. Entrega funcional del equipo</t>
  </si>
  <si>
    <t>FRESADORA DE TRES EJES CNC - CNC WEGSTR Placa: 66724. MANTENIMIENTO PREVENTIVO Y CORRECTIVO Se requiere: 1. Limpieza general del equipo. 2. Revisión funcional. 3. Limpieza y revisión de componentes electronicos y eléctricos. 4. Verificacion de estado de puertos de conexion.5. Verificacion y ajuste de la base de impresion de pcb.6. Entrega funcional del equipo</t>
  </si>
  <si>
    <t>VERIFICADOR DE COMPONENTES ELECTRÓNICOS - LCR55A Placa: 66843, 66844. MANTENIMIENTO PREVENTIVO Y CORRECTIVO Se requiere: 1. Limpieza general del equipo. 2. Revisión funcional. 3. Limpieza y revisión de componentes electronicos y eléctricos. 4. Verificacion de estado de puertos de conexion.5. Entrega funcional del equipo</t>
  </si>
  <si>
    <t>HP ROUTER A-MSR20-11 MULTI-SERVICE ROUTER Placa: 42433, 42434, 42435. MANTENIMIENTO PREVENTIVO Y CORRECTIVO Se requiere: 1. Limpieza general del equipo. 2. Revisión funcional. 3. Limpieza y revisión de componentes electronicos y eléctricos. 4. Verificacion de estado de puertos de conexion.5. Entrega funcional del equipo</t>
  </si>
  <si>
    <t>CISCO 1941/K9 CON TARJETA INSTALADA 2 PORT Placa: 56057, 56058, 56059. MANTENIMIENTO PREVENTIVO Y CORRECTIVO Se requiere: 1. Limpieza general del equipo. 2. Revisión funcional. 3. Limpieza y revisión de componentes electronicos y eléctricos. 4. Verificacion de estado de puertos de conexion.5. Entrega funcional del equipo</t>
  </si>
  <si>
    <t>CATALYST 2960 PLUS 24 10/100+2T/SFP LA Placa: 56060, 56061, 56062. MANTENIMIENTO PREVENTIVO Y CORRECTIVO Se requiere: 1. Limpieza general del equipo. 2. Revisión funcional. 3. Limpieza y revisión de componentes electronicos y eléctricos. 4. Verificacion de estado de puertos de conexion.5. Entrega funcional del equipo</t>
  </si>
  <si>
    <t>ANTENA, POCKET VNA HW VERSION 2.0 Placa: 58929. MANTENIMIENTO PREVENTIVO Y CORRECTIVO Se requiere: 1. Limpieza general del equipo. 2. Revisión funcional. 3. Limpieza y revisión de componentes electronicos y eléctricos. 4. Verificacion de estado de puertos de conexion.5. Verificacion de medidas para procesos de toma de datos.6. Entrega funcional del equipo</t>
  </si>
  <si>
    <t>VECTOR NETWORK ANALYZER VNA DE 30khz A 4 GHz MARCA ROHDE &amp; SCHWARZ Placa: 68072. MANTENIMIENTO PREVENTIVO Y CORRECTIVO Se requiere: 1. Limpieza general del equipo. 2. Revisión funcional. 3. Limpieza y revisión de componentes electronicos y eléctricos. 4. Verificacion de estado de puertos de conexion.5. Verificacion de medidas para procesos de toma de datos.6. Entrega funcional del equipo</t>
  </si>
  <si>
    <t>GLOBAL</t>
  </si>
  <si>
    <r>
      <t xml:space="preserve">BOLSA DE RESPUESTOS PARA LOS ELEMENTOS QUE REQUIERAN CAMBIO DE PARTES, POR UN VALOR DE </t>
    </r>
    <r>
      <rPr>
        <b/>
        <sz val="12"/>
        <color theme="1"/>
        <rFont val="Arial"/>
        <family val="2"/>
      </rPr>
      <t>15.000.000 DE PESOS M/TE IVA INCLUIDO</t>
    </r>
    <r>
      <rPr>
        <sz val="12"/>
        <color theme="1"/>
        <rFont val="Arial"/>
        <family val="2"/>
      </rPr>
      <t>, PARA REPUESTOS NO CONTEMPLADOS DENTRO DEL MANTENIMIENTO PREVENTIVO Y CORRECTIVO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</si>
</sst>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44" formatCode="_-&quot;$&quot;\ * #,##0.00_-;\-&quot;$&quot;\ * #,##0.00_-;_-&quot;$&quot;\ * &quot;-&quot;??_-;_-@_-"/>
    <numFmt numFmtId="43" formatCode="_-* #,##0.00_-;\-* #,##0.00_-;_-* &quot;-&quot;??_-;_-@_-"/>
    <numFmt numFmtId="164" formatCode="_-* #,##0_-;\-* #,##0_-;_-* &quot;-&quot;??_-;_-@_-"/>
    <numFmt numFmtId="165" formatCode="yyyy\-mm\-dd;@"/>
  </numFmts>
  <fonts count="34"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sz val="11"/>
      <color theme="6"/>
      <name val="Calibri"/>
      <family val="2"/>
      <scheme val="minor"/>
    </font>
    <font>
      <sz val="11"/>
      <name val="Arial"/>
      <family val="2"/>
    </font>
    <font>
      <b/>
      <sz val="12"/>
      <name val="Arial"/>
      <family val="2"/>
    </font>
    <font>
      <sz val="12"/>
      <name val="Arial"/>
      <family val="2"/>
    </font>
    <font>
      <i/>
      <sz val="12"/>
      <name val="Arial"/>
      <family val="2"/>
    </font>
    <font>
      <sz val="12"/>
      <color theme="1"/>
      <name val="Arial"/>
      <family val="2"/>
    </font>
    <font>
      <b/>
      <sz val="12"/>
      <color theme="1"/>
      <name val="Arial"/>
      <family val="2"/>
    </font>
  </fonts>
  <fills count="3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2"/>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s>
  <cellStyleXfs count="47">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0" borderId="8" applyNumberFormat="0" applyFill="0" applyAlignment="0" applyProtection="0"/>
    <xf numFmtId="0" fontId="13" fillId="0" borderId="9" applyNumberFormat="0" applyFill="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xf numFmtId="0" fontId="17" fillId="7" borderId="10" applyNumberFormat="0" applyAlignment="0" applyProtection="0"/>
    <xf numFmtId="0" fontId="18" fillId="8" borderId="11" applyNumberFormat="0" applyAlignment="0" applyProtection="0"/>
    <xf numFmtId="0" fontId="19" fillId="8" borderId="10" applyNumberFormat="0" applyAlignment="0" applyProtection="0"/>
    <xf numFmtId="0" fontId="20" fillId="0" borderId="12" applyNumberFormat="0" applyFill="0" applyAlignment="0" applyProtection="0"/>
    <xf numFmtId="0" fontId="21" fillId="9" borderId="13" applyNumberFormat="0" applyAlignment="0" applyProtection="0"/>
    <xf numFmtId="0" fontId="22" fillId="0" borderId="0" applyNumberFormat="0" applyFill="0" applyBorder="0" applyAlignment="0" applyProtection="0"/>
    <xf numFmtId="0" fontId="5" fillId="10" borderId="14" applyNumberFormat="0" applyFont="0" applyAlignment="0" applyProtection="0"/>
    <xf numFmtId="0" fontId="23" fillId="0" borderId="0" applyNumberFormat="0" applyFill="0" applyBorder="0" applyAlignment="0" applyProtection="0"/>
    <xf numFmtId="0" fontId="24" fillId="0" borderId="15" applyNumberFormat="0" applyFill="0" applyAlignment="0" applyProtection="0"/>
    <xf numFmtId="0" fontId="2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5"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4" fontId="5" fillId="0" borderId="0" applyFont="0" applyFill="0" applyBorder="0" applyAlignment="0" applyProtection="0"/>
  </cellStyleXfs>
  <cellXfs count="93">
    <xf numFmtId="0" fontId="0" fillId="0" borderId="0" xfId="0"/>
    <xf numFmtId="43" fontId="3" fillId="0" borderId="1" xfId="3" applyFont="1" applyFill="1" applyBorder="1" applyAlignment="1" applyProtection="1">
      <alignment horizontal="center" vertical="center"/>
      <protection hidden="1"/>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6" fillId="2" borderId="0" xfId="0" applyFont="1" applyFill="1" applyAlignment="1" applyProtection="1">
      <alignment horizontal="left"/>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3" fillId="35" borderId="1" xfId="1" applyFont="1" applyFill="1" applyBorder="1" applyAlignment="1" applyProtection="1">
      <alignment horizontal="center" vertical="center"/>
      <protection locked="0"/>
    </xf>
    <xf numFmtId="0" fontId="3" fillId="35" borderId="1" xfId="0" applyFont="1" applyFill="1" applyBorder="1" applyAlignment="1" applyProtection="1">
      <alignment horizontal="left" vertical="center" wrapText="1"/>
      <protection locked="0"/>
    </xf>
    <xf numFmtId="164" fontId="9" fillId="35" borderId="1" xfId="4" applyNumberFormat="1" applyFont="1" applyFill="1" applyBorder="1" applyAlignment="1" applyProtection="1">
      <alignment horizontal="center" vertical="center"/>
      <protection locked="0"/>
    </xf>
    <xf numFmtId="0" fontId="8" fillId="2" borderId="0" xfId="0" applyFont="1" applyFill="1" applyProtection="1">
      <protection hidden="1"/>
    </xf>
    <xf numFmtId="0" fontId="1" fillId="2" borderId="0" xfId="0" applyFont="1" applyFill="1" applyAlignment="1" applyProtection="1">
      <alignment vertical="center"/>
      <protection hidden="1"/>
    </xf>
    <xf numFmtId="0" fontId="1" fillId="2" borderId="0" xfId="0" applyFont="1" applyFill="1" applyAlignment="1" applyProtection="1">
      <alignment horizontal="center" vertical="center"/>
      <protection hidden="1"/>
    </xf>
    <xf numFmtId="0" fontId="7" fillId="2" borderId="0" xfId="0" applyFont="1" applyFill="1" applyAlignment="1" applyProtection="1">
      <alignment vertical="center" wrapText="1"/>
      <protection hidden="1"/>
    </xf>
    <xf numFmtId="0" fontId="27" fillId="0" borderId="0" xfId="0" applyFont="1" applyAlignment="1" applyProtection="1">
      <alignment vertical="center" wrapText="1"/>
      <protection hidden="1"/>
    </xf>
    <xf numFmtId="0" fontId="1" fillId="2" borderId="0" xfId="0" applyFont="1" applyFill="1" applyAlignment="1" applyProtection="1">
      <alignment vertical="justify"/>
      <protection hidden="1"/>
    </xf>
    <xf numFmtId="0" fontId="7" fillId="2" borderId="0" xfId="0" applyFont="1" applyFill="1" applyAlignment="1" applyProtection="1">
      <alignment horizontal="center" vertical="center" wrapText="1"/>
      <protection hidden="1"/>
    </xf>
    <xf numFmtId="0" fontId="27" fillId="2" borderId="0" xfId="0" applyFont="1" applyFill="1" applyAlignment="1" applyProtection="1">
      <alignment vertical="center" wrapText="1"/>
      <protection hidden="1"/>
    </xf>
    <xf numFmtId="0" fontId="7" fillId="3" borderId="27" xfId="0" applyFont="1" applyFill="1" applyBorder="1" applyAlignment="1" applyProtection="1">
      <alignment horizontal="center" vertical="center" wrapText="1"/>
      <protection hidden="1"/>
    </xf>
    <xf numFmtId="0" fontId="7" fillId="3" borderId="28" xfId="0" applyFont="1" applyFill="1" applyBorder="1" applyAlignment="1" applyProtection="1">
      <alignment horizontal="center" vertical="center" wrapText="1"/>
      <protection hidden="1"/>
    </xf>
    <xf numFmtId="43" fontId="7" fillId="3" borderId="28" xfId="3" applyFont="1" applyFill="1" applyBorder="1" applyAlignment="1" applyProtection="1">
      <alignment horizontal="center" vertical="center" wrapText="1"/>
      <protection hidden="1"/>
    </xf>
    <xf numFmtId="43" fontId="7" fillId="3" borderId="33" xfId="3" applyFont="1" applyFill="1" applyBorder="1" applyAlignment="1" applyProtection="1">
      <alignment horizontal="center" vertical="center" wrapText="1"/>
      <protection hidden="1"/>
    </xf>
    <xf numFmtId="0" fontId="3" fillId="0" borderId="29" xfId="0" applyFont="1" applyBorder="1" applyAlignment="1" applyProtection="1">
      <alignment horizontal="center" vertical="center"/>
      <protection hidden="1"/>
    </xf>
    <xf numFmtId="43" fontId="3" fillId="0" borderId="34" xfId="3" applyFont="1" applyFill="1" applyBorder="1" applyAlignment="1" applyProtection="1">
      <alignment vertical="center"/>
      <protection hidden="1"/>
    </xf>
    <xf numFmtId="0" fontId="24" fillId="0" borderId="0" xfId="0" applyFont="1" applyAlignment="1">
      <alignment horizontal="center"/>
    </xf>
    <xf numFmtId="9" fontId="0" fillId="0" borderId="0" xfId="1" applyFont="1" applyAlignment="1">
      <alignment horizontal="center"/>
    </xf>
    <xf numFmtId="0" fontId="0" fillId="0" borderId="0" xfId="0" applyAlignment="1">
      <alignment horizontal="center"/>
    </xf>
    <xf numFmtId="0" fontId="24" fillId="0" borderId="0" xfId="0" applyFont="1" applyAlignment="1">
      <alignment horizontal="center" vertical="center"/>
    </xf>
    <xf numFmtId="9" fontId="0" fillId="0" borderId="0" xfId="0" applyNumberFormat="1" applyAlignment="1">
      <alignment horizontal="center" vertical="center"/>
    </xf>
    <xf numFmtId="9" fontId="0" fillId="0" borderId="0" xfId="1" applyFont="1" applyAlignment="1">
      <alignment horizontal="center" vertical="center"/>
    </xf>
    <xf numFmtId="0" fontId="0" fillId="0" borderId="0" xfId="0" applyAlignment="1">
      <alignment horizontal="center" vertical="center"/>
    </xf>
    <xf numFmtId="43" fontId="3" fillId="0" borderId="34" xfId="4" applyFont="1" applyBorder="1" applyAlignment="1" applyProtection="1">
      <alignment vertical="center"/>
      <protection hidden="1"/>
    </xf>
    <xf numFmtId="43" fontId="6" fillId="0" borderId="34" xfId="4" applyFont="1" applyBorder="1" applyAlignment="1" applyProtection="1">
      <alignment vertical="center"/>
      <protection hidden="1"/>
    </xf>
    <xf numFmtId="43" fontId="3" fillId="0" borderId="34" xfId="4" applyFont="1" applyFill="1" applyBorder="1" applyAlignment="1" applyProtection="1">
      <alignment vertical="center"/>
      <protection hidden="1"/>
    </xf>
    <xf numFmtId="43" fontId="6" fillId="0" borderId="35" xfId="4" applyFont="1" applyBorder="1" applyAlignment="1" applyProtection="1">
      <alignment vertical="center"/>
      <protection hidden="1"/>
    </xf>
    <xf numFmtId="0" fontId="3" fillId="2" borderId="0" xfId="0" applyFont="1" applyFill="1" applyAlignment="1" applyProtection="1">
      <alignment wrapText="1"/>
      <protection hidden="1"/>
    </xf>
    <xf numFmtId="43" fontId="26" fillId="0" borderId="0" xfId="3" applyFont="1" applyBorder="1" applyAlignment="1" applyProtection="1">
      <alignment vertical="center"/>
      <protection hidden="1"/>
    </xf>
    <xf numFmtId="43" fontId="26" fillId="0" borderId="0" xfId="3" applyFont="1" applyBorder="1" applyAlignment="1" applyProtection="1">
      <alignment vertical="center" wrapText="1"/>
      <protection hidden="1"/>
    </xf>
    <xf numFmtId="43" fontId="26" fillId="0" borderId="0" xfId="4" applyFont="1" applyBorder="1" applyProtection="1">
      <protection hidden="1"/>
    </xf>
    <xf numFmtId="0" fontId="32" fillId="0" borderId="37" xfId="0" applyFont="1" applyBorder="1" applyAlignment="1">
      <alignment wrapText="1"/>
    </xf>
    <xf numFmtId="0" fontId="3" fillId="35" borderId="40" xfId="0" applyFont="1" applyFill="1" applyBorder="1" applyAlignment="1" applyProtection="1">
      <alignment horizontal="left" vertical="center" wrapText="1"/>
      <protection locked="0"/>
    </xf>
    <xf numFmtId="43" fontId="3" fillId="0" borderId="39" xfId="4" applyFont="1" applyBorder="1" applyAlignment="1" applyProtection="1">
      <alignment vertical="center"/>
      <protection hidden="1"/>
    </xf>
    <xf numFmtId="0" fontId="1" fillId="0" borderId="37" xfId="0" applyFont="1" applyBorder="1" applyAlignment="1">
      <alignment horizontal="center" vertical="center" wrapText="1"/>
    </xf>
    <xf numFmtId="0" fontId="3" fillId="2" borderId="0" xfId="0" applyFont="1" applyFill="1" applyAlignment="1" applyProtection="1">
      <alignment horizontal="center"/>
      <protection hidden="1"/>
    </xf>
    <xf numFmtId="0" fontId="3" fillId="2" borderId="0" xfId="0" applyFont="1" applyFill="1" applyAlignment="1" applyProtection="1">
      <alignment horizontal="center" wrapText="1"/>
      <protection hidden="1"/>
    </xf>
    <xf numFmtId="0" fontId="1" fillId="2" borderId="0" xfId="0" applyFont="1" applyFill="1" applyAlignment="1" applyProtection="1">
      <alignment horizontal="center"/>
      <protection hidden="1"/>
    </xf>
    <xf numFmtId="0" fontId="8" fillId="2" borderId="5" xfId="0" applyFont="1" applyFill="1" applyBorder="1" applyAlignment="1" applyProtection="1">
      <alignment horizontal="center"/>
      <protection hidden="1"/>
    </xf>
    <xf numFmtId="0" fontId="2" fillId="0" borderId="1" xfId="0" applyFont="1" applyBorder="1" applyAlignment="1" applyProtection="1">
      <alignment vertical="top" wrapText="1"/>
      <protection hidden="1"/>
    </xf>
    <xf numFmtId="0" fontId="4" fillId="2" borderId="1" xfId="0" applyFont="1" applyFill="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3" fontId="1" fillId="35" borderId="2" xfId="0" applyNumberFormat="1" applyFont="1" applyFill="1" applyBorder="1" applyAlignment="1" applyProtection="1">
      <alignment horizontal="center" vertical="center"/>
      <protection locked="0"/>
    </xf>
    <xf numFmtId="3" fontId="1" fillId="35" borderId="4" xfId="0" applyNumberFormat="1" applyFont="1" applyFill="1" applyBorder="1" applyAlignment="1" applyProtection="1">
      <alignment horizontal="center" vertical="center"/>
      <protection locked="0"/>
    </xf>
    <xf numFmtId="165" fontId="28" fillId="35" borderId="2" xfId="0" applyNumberFormat="1" applyFont="1" applyFill="1" applyBorder="1" applyAlignment="1" applyProtection="1">
      <alignment horizontal="center" vertical="center" wrapText="1"/>
      <protection locked="0"/>
    </xf>
    <xf numFmtId="165" fontId="28" fillId="35" borderId="4" xfId="0" applyNumberFormat="1" applyFont="1" applyFill="1" applyBorder="1" applyAlignment="1" applyProtection="1">
      <alignment horizontal="center" vertical="center" wrapText="1"/>
      <protection locked="0"/>
    </xf>
    <xf numFmtId="0" fontId="7" fillId="3" borderId="2" xfId="0" applyFont="1" applyFill="1" applyBorder="1" applyAlignment="1" applyProtection="1">
      <alignment horizontal="center" vertical="center" wrapText="1"/>
      <protection hidden="1"/>
    </xf>
    <xf numFmtId="0" fontId="7" fillId="3" borderId="4" xfId="0" applyFont="1" applyFill="1" applyBorder="1" applyAlignment="1" applyProtection="1">
      <alignment horizontal="center" vertical="center" wrapText="1"/>
      <protection hidden="1"/>
    </xf>
    <xf numFmtId="0" fontId="1" fillId="35" borderId="2" xfId="0" applyFont="1" applyFill="1" applyBorder="1" applyAlignment="1" applyProtection="1">
      <alignment horizontal="center" vertical="center"/>
      <protection locked="0"/>
    </xf>
    <xf numFmtId="0" fontId="1" fillId="35" borderId="3" xfId="0" applyFont="1" applyFill="1" applyBorder="1" applyAlignment="1" applyProtection="1">
      <alignment horizontal="center" vertical="center"/>
      <protection locked="0"/>
    </xf>
    <xf numFmtId="0" fontId="1" fillId="35" borderId="4" xfId="0" applyFont="1" applyFill="1" applyBorder="1" applyAlignment="1" applyProtection="1">
      <alignment horizontal="center" vertical="center"/>
      <protection locked="0"/>
    </xf>
    <xf numFmtId="0" fontId="29" fillId="2" borderId="18" xfId="0" applyFont="1" applyFill="1" applyBorder="1" applyAlignment="1" applyProtection="1">
      <alignment horizontal="left" vertical="center" wrapText="1"/>
      <protection hidden="1"/>
    </xf>
    <xf numFmtId="0" fontId="29" fillId="2" borderId="5" xfId="0" applyFont="1" applyFill="1" applyBorder="1" applyAlignment="1" applyProtection="1">
      <alignment horizontal="left" vertical="center" wrapText="1"/>
      <protection hidden="1"/>
    </xf>
    <xf numFmtId="0" fontId="29" fillId="2" borderId="19" xfId="0" applyFont="1" applyFill="1" applyBorder="1" applyAlignment="1" applyProtection="1">
      <alignment horizontal="left" vertical="center" wrapText="1"/>
      <protection hidden="1"/>
    </xf>
    <xf numFmtId="0" fontId="29" fillId="2" borderId="20" xfId="0" applyFont="1" applyFill="1" applyBorder="1" applyAlignment="1" applyProtection="1">
      <alignment horizontal="left" vertical="center" wrapText="1"/>
      <protection hidden="1"/>
    </xf>
    <xf numFmtId="0" fontId="29" fillId="2" borderId="0" xfId="0" applyFont="1" applyFill="1" applyAlignment="1" applyProtection="1">
      <alignment horizontal="left" vertical="center" wrapText="1"/>
      <protection hidden="1"/>
    </xf>
    <xf numFmtId="0" fontId="29" fillId="2" borderId="21" xfId="0" applyFont="1" applyFill="1" applyBorder="1" applyAlignment="1" applyProtection="1">
      <alignment horizontal="left" vertical="center" wrapText="1"/>
      <protection hidden="1"/>
    </xf>
    <xf numFmtId="0" fontId="29" fillId="2" borderId="22" xfId="0" applyFont="1" applyFill="1" applyBorder="1" applyAlignment="1" applyProtection="1">
      <alignment horizontal="left" vertical="center" wrapText="1"/>
      <protection hidden="1"/>
    </xf>
    <xf numFmtId="0" fontId="29" fillId="2" borderId="6" xfId="0" applyFont="1" applyFill="1" applyBorder="1" applyAlignment="1" applyProtection="1">
      <alignment horizontal="left" vertical="center" wrapText="1"/>
      <protection hidden="1"/>
    </xf>
    <xf numFmtId="0" fontId="29" fillId="2" borderId="23" xfId="0" applyFont="1" applyFill="1" applyBorder="1" applyAlignment="1" applyProtection="1">
      <alignment horizontal="left" vertical="center" wrapText="1"/>
      <protection hidden="1"/>
    </xf>
    <xf numFmtId="0" fontId="1" fillId="36" borderId="6" xfId="0" applyFont="1" applyFill="1" applyBorder="1" applyAlignment="1" applyProtection="1">
      <alignment horizontal="center" vertical="center"/>
      <protection locked="0"/>
    </xf>
    <xf numFmtId="0" fontId="27" fillId="35" borderId="26" xfId="0" applyFont="1" applyFill="1" applyBorder="1" applyAlignment="1" applyProtection="1">
      <alignment horizontal="center" vertical="center"/>
      <protection locked="0"/>
    </xf>
    <xf numFmtId="0" fontId="27" fillId="35" borderId="24" xfId="0" applyFont="1" applyFill="1" applyBorder="1" applyAlignment="1" applyProtection="1">
      <alignment horizontal="center" vertical="center"/>
      <protection locked="0"/>
    </xf>
    <xf numFmtId="0" fontId="27" fillId="35" borderId="32" xfId="0" applyFont="1" applyFill="1" applyBorder="1" applyAlignment="1" applyProtection="1">
      <alignment horizontal="center" vertical="center"/>
      <protection locked="0"/>
    </xf>
    <xf numFmtId="0" fontId="27" fillId="35" borderId="17" xfId="0" applyFont="1" applyFill="1" applyBorder="1" applyAlignment="1" applyProtection="1">
      <alignment horizontal="center" vertical="center"/>
      <protection locked="0"/>
    </xf>
    <xf numFmtId="0" fontId="27" fillId="35" borderId="16" xfId="0" applyFont="1" applyFill="1" applyBorder="1" applyAlignment="1" applyProtection="1">
      <alignment horizontal="center" vertical="center"/>
      <protection locked="0"/>
    </xf>
    <xf numFmtId="0" fontId="27" fillId="35" borderId="25" xfId="0" applyFont="1" applyFill="1" applyBorder="1" applyAlignment="1" applyProtection="1">
      <alignment horizontal="center" vertical="center"/>
      <protection locked="0"/>
    </xf>
    <xf numFmtId="0" fontId="6" fillId="2" borderId="22" xfId="0" applyFont="1" applyFill="1" applyBorder="1" applyAlignment="1" applyProtection="1">
      <alignment horizontal="center" vertical="center"/>
      <protection hidden="1"/>
    </xf>
    <xf numFmtId="0" fontId="6" fillId="2" borderId="6" xfId="0" applyFont="1" applyFill="1" applyBorder="1" applyAlignment="1" applyProtection="1">
      <alignment horizontal="center" vertical="center"/>
      <protection hidden="1"/>
    </xf>
    <xf numFmtId="0" fontId="6" fillId="0" borderId="30" xfId="3" applyNumberFormat="1" applyFont="1" applyBorder="1" applyAlignment="1" applyProtection="1">
      <alignment horizontal="center" vertical="center" wrapText="1"/>
      <protection hidden="1"/>
    </xf>
    <xf numFmtId="0" fontId="6" fillId="0" borderId="31" xfId="3" applyNumberFormat="1" applyFont="1" applyBorder="1" applyAlignment="1" applyProtection="1">
      <alignment horizontal="center" vertical="center" wrapText="1"/>
      <protection hidden="1"/>
    </xf>
    <xf numFmtId="0" fontId="6" fillId="0" borderId="29" xfId="3" applyNumberFormat="1" applyFont="1" applyBorder="1" applyAlignment="1" applyProtection="1">
      <alignment horizontal="center" vertical="center" wrapText="1"/>
      <protection hidden="1"/>
    </xf>
    <xf numFmtId="0" fontId="6" fillId="0" borderId="1" xfId="3" applyNumberFormat="1" applyFont="1" applyBorder="1" applyAlignment="1" applyProtection="1">
      <alignment horizontal="center" vertical="center" wrapText="1"/>
      <protection hidden="1"/>
    </xf>
    <xf numFmtId="0" fontId="3" fillId="0" borderId="29" xfId="3" applyNumberFormat="1" applyFont="1" applyBorder="1" applyAlignment="1" applyProtection="1">
      <alignment horizontal="center" vertical="center" wrapText="1"/>
      <protection hidden="1"/>
    </xf>
    <xf numFmtId="0" fontId="3" fillId="0" borderId="1" xfId="3" applyNumberFormat="1" applyFont="1" applyBorder="1" applyAlignment="1" applyProtection="1">
      <alignment horizontal="center" vertical="center" wrapText="1"/>
      <protection hidden="1"/>
    </xf>
    <xf numFmtId="0" fontId="6" fillId="0" borderId="29" xfId="3" applyNumberFormat="1" applyFont="1" applyBorder="1" applyAlignment="1" applyProtection="1">
      <alignment horizontal="center" vertical="center"/>
      <protection hidden="1"/>
    </xf>
    <xf numFmtId="0" fontId="6" fillId="0" borderId="1" xfId="3" applyNumberFormat="1" applyFont="1" applyBorder="1" applyAlignment="1" applyProtection="1">
      <alignment horizontal="center" vertical="center"/>
      <protection hidden="1"/>
    </xf>
    <xf numFmtId="0" fontId="3" fillId="0" borderId="29" xfId="3" applyNumberFormat="1" applyFont="1" applyBorder="1" applyAlignment="1" applyProtection="1">
      <alignment horizontal="center" vertical="center"/>
      <protection hidden="1"/>
    </xf>
    <xf numFmtId="0" fontId="3" fillId="0" borderId="1" xfId="3" applyNumberFormat="1" applyFont="1" applyBorder="1" applyAlignment="1" applyProtection="1">
      <alignment horizontal="center" vertical="center"/>
      <protection hidden="1"/>
    </xf>
    <xf numFmtId="0" fontId="3" fillId="0" borderId="36" xfId="3" applyNumberFormat="1" applyFont="1" applyBorder="1" applyAlignment="1" applyProtection="1">
      <alignment horizontal="center" vertical="center" wrapText="1"/>
      <protection hidden="1"/>
    </xf>
    <xf numFmtId="0" fontId="3" fillId="0" borderId="38" xfId="3" applyNumberFormat="1" applyFont="1" applyBorder="1" applyAlignment="1" applyProtection="1">
      <alignment horizontal="center" vertical="center" wrapText="1"/>
      <protection hidden="1"/>
    </xf>
  </cellXfs>
  <cellStyles count="47">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Moneda 2" xfId="46" xr:uid="{00000000-0005-0000-0000-000023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122464</xdr:colOff>
      <xdr:row>1</xdr:row>
      <xdr:rowOff>24603</xdr:rowOff>
    </xdr:from>
    <xdr:to>
      <xdr:col>0</xdr:col>
      <xdr:colOff>516294</xdr:colOff>
      <xdr:row>4</xdr:row>
      <xdr:rowOff>156739</xdr:rowOff>
    </xdr:to>
    <xdr:pic>
      <xdr:nvPicPr>
        <xdr:cNvPr id="2" name="Imagen 1">
          <a:extLst>
            <a:ext uri="{FF2B5EF4-FFF2-40B4-BE49-F238E27FC236}">
              <a16:creationId xmlns:a16="http://schemas.microsoft.com/office/drawing/2014/main" id="{992449B9-4BEA-48E0-8059-F7D8C7741A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2464" y="215103"/>
          <a:ext cx="393830" cy="741736"/>
        </a:xfrm>
        <a:prstGeom prst="rect">
          <a:avLst/>
        </a:prstGeom>
        <a:noFill/>
        <a:ln>
          <a:noFill/>
        </a:ln>
        <a:extLst>
          <a:ext uri="{53640926-AAD7-44D8-BBD7-CCE9431645EC}">
            <a14:shadowObscured xmlns:a14="http://schemas.microsoft.com/office/drawing/2010/main"/>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11"/>
  <sheetViews>
    <sheetView showGridLines="0" tabSelected="1" topLeftCell="A43" zoomScale="70" zoomScaleNormal="70" zoomScaleSheetLayoutView="70" zoomScalePageLayoutView="55" workbookViewId="0">
      <selection activeCell="G45" sqref="G45"/>
    </sheetView>
  </sheetViews>
  <sheetFormatPr baseColWidth="10" defaultColWidth="11.42578125" defaultRowHeight="15" x14ac:dyDescent="0.25"/>
  <cols>
    <col min="1" max="1" width="10.42578125" style="2" customWidth="1"/>
    <col min="2" max="2" width="56.5703125" style="2" customWidth="1"/>
    <col min="3" max="3" width="23" style="2" customWidth="1"/>
    <col min="4" max="4" width="13.5703125" style="2" bestFit="1" customWidth="1"/>
    <col min="5" max="5" width="14" style="2" bestFit="1" customWidth="1"/>
    <col min="6" max="6" width="13.5703125" style="2" customWidth="1"/>
    <col min="7" max="7" width="17.7109375" style="2" customWidth="1"/>
    <col min="8" max="8" width="15" style="2" customWidth="1"/>
    <col min="9" max="9" width="17.7109375" style="2" customWidth="1"/>
    <col min="10" max="10" width="15" style="2" customWidth="1"/>
    <col min="11" max="11" width="17.85546875" style="4" customWidth="1"/>
    <col min="12" max="13" width="16.7109375" style="4" customWidth="1"/>
    <col min="14" max="14" width="14.7109375" style="4" customWidth="1"/>
    <col min="15" max="15" width="20.28515625" style="4" customWidth="1"/>
    <col min="16" max="16384" width="11.42578125" style="4"/>
  </cols>
  <sheetData>
    <row r="1" spans="1:15" x14ac:dyDescent="0.25">
      <c r="F1" s="3"/>
    </row>
    <row r="2" spans="1:15" ht="15.75" customHeight="1" x14ac:dyDescent="0.25">
      <c r="A2" s="51"/>
      <c r="B2" s="52" t="s">
        <v>0</v>
      </c>
      <c r="C2" s="52"/>
      <c r="D2" s="52"/>
      <c r="E2" s="52"/>
      <c r="F2" s="52"/>
      <c r="G2" s="52"/>
      <c r="H2" s="52"/>
      <c r="I2" s="52"/>
      <c r="J2" s="52"/>
      <c r="K2" s="52"/>
      <c r="L2" s="52"/>
      <c r="M2" s="52"/>
      <c r="N2" s="53" t="s">
        <v>1</v>
      </c>
      <c r="O2" s="53"/>
    </row>
    <row r="3" spans="1:15" ht="15.75" customHeight="1" x14ac:dyDescent="0.25">
      <c r="A3" s="51"/>
      <c r="B3" s="52" t="s">
        <v>2</v>
      </c>
      <c r="C3" s="52"/>
      <c r="D3" s="52"/>
      <c r="E3" s="52"/>
      <c r="F3" s="52"/>
      <c r="G3" s="52"/>
      <c r="H3" s="52"/>
      <c r="I3" s="52"/>
      <c r="J3" s="52"/>
      <c r="K3" s="52"/>
      <c r="L3" s="52"/>
      <c r="M3" s="52"/>
      <c r="N3" s="53" t="s">
        <v>3</v>
      </c>
      <c r="O3" s="53"/>
    </row>
    <row r="4" spans="1:15" ht="16.5" customHeight="1" x14ac:dyDescent="0.25">
      <c r="A4" s="51"/>
      <c r="B4" s="52" t="s">
        <v>4</v>
      </c>
      <c r="C4" s="52"/>
      <c r="D4" s="52"/>
      <c r="E4" s="52"/>
      <c r="F4" s="52"/>
      <c r="G4" s="52"/>
      <c r="H4" s="52"/>
      <c r="I4" s="52"/>
      <c r="J4" s="52"/>
      <c r="K4" s="52"/>
      <c r="L4" s="52"/>
      <c r="M4" s="52"/>
      <c r="N4" s="53" t="s">
        <v>5</v>
      </c>
      <c r="O4" s="53"/>
    </row>
    <row r="5" spans="1:15" ht="15" customHeight="1" x14ac:dyDescent="0.25">
      <c r="A5" s="51"/>
      <c r="B5" s="52"/>
      <c r="C5" s="52"/>
      <c r="D5" s="52"/>
      <c r="E5" s="52"/>
      <c r="F5" s="52"/>
      <c r="G5" s="52"/>
      <c r="H5" s="52"/>
      <c r="I5" s="52"/>
      <c r="J5" s="52"/>
      <c r="K5" s="52"/>
      <c r="L5" s="52"/>
      <c r="M5" s="52"/>
      <c r="N5" s="53" t="s">
        <v>6</v>
      </c>
      <c r="O5" s="53"/>
    </row>
    <row r="7" spans="1:15" x14ac:dyDescent="0.25">
      <c r="A7" s="5" t="s">
        <v>7</v>
      </c>
    </row>
    <row r="8" spans="1:15" ht="9.9499999999999993" customHeight="1" x14ac:dyDescent="0.25">
      <c r="A8" s="6"/>
    </row>
    <row r="9" spans="1:15" ht="30" customHeight="1" x14ac:dyDescent="0.25">
      <c r="A9" s="73" t="s">
        <v>8</v>
      </c>
      <c r="B9" s="74"/>
      <c r="D9" s="58" t="s">
        <v>9</v>
      </c>
      <c r="E9" s="59"/>
      <c r="F9" s="60"/>
      <c r="G9" s="61"/>
      <c r="H9" s="61"/>
      <c r="I9" s="62"/>
      <c r="K9" s="58" t="s">
        <v>10</v>
      </c>
      <c r="L9" s="59"/>
      <c r="M9" s="56"/>
      <c r="N9" s="57"/>
    </row>
    <row r="10" spans="1:15" ht="8.25" customHeight="1" x14ac:dyDescent="0.25">
      <c r="A10" s="75"/>
      <c r="B10" s="76"/>
      <c r="C10" s="7"/>
      <c r="E10" s="8"/>
      <c r="F10" s="8"/>
      <c r="M10" s="8"/>
      <c r="N10" s="2"/>
    </row>
    <row r="11" spans="1:15" ht="30" customHeight="1" x14ac:dyDescent="0.25">
      <c r="A11" s="77"/>
      <c r="B11" s="78"/>
      <c r="D11" s="58" t="s">
        <v>11</v>
      </c>
      <c r="E11" s="59"/>
      <c r="F11" s="60"/>
      <c r="G11" s="61"/>
      <c r="H11" s="61"/>
      <c r="I11" s="62"/>
      <c r="K11" s="58" t="s">
        <v>12</v>
      </c>
      <c r="L11" s="59"/>
      <c r="M11" s="54"/>
      <c r="N11" s="55"/>
      <c r="O11" s="18"/>
    </row>
    <row r="12" spans="1:15" ht="9.9499999999999993" customHeight="1" thickBot="1" x14ac:dyDescent="0.3">
      <c r="A12" s="17"/>
      <c r="B12" s="19"/>
      <c r="C12" s="15"/>
      <c r="D12" s="17"/>
      <c r="E12" s="19"/>
      <c r="F12" s="19"/>
      <c r="G12" s="19"/>
      <c r="H12" s="17"/>
      <c r="I12" s="20"/>
      <c r="J12" s="16"/>
      <c r="K12" s="16"/>
      <c r="L12" s="16"/>
      <c r="N12" s="21"/>
      <c r="O12" s="21"/>
    </row>
    <row r="13" spans="1:15" s="9" customFormat="1" ht="111.75" customHeight="1" x14ac:dyDescent="0.25">
      <c r="A13" s="22" t="s">
        <v>13</v>
      </c>
      <c r="B13" s="23" t="s">
        <v>14</v>
      </c>
      <c r="C13" s="23" t="s">
        <v>15</v>
      </c>
      <c r="D13" s="23" t="s">
        <v>16</v>
      </c>
      <c r="E13" s="23" t="s">
        <v>17</v>
      </c>
      <c r="F13" s="24" t="s">
        <v>18</v>
      </c>
      <c r="G13" s="24" t="s">
        <v>19</v>
      </c>
      <c r="H13" s="24" t="s">
        <v>20</v>
      </c>
      <c r="I13" s="24" t="s">
        <v>21</v>
      </c>
      <c r="J13" s="24" t="s">
        <v>22</v>
      </c>
      <c r="K13" s="24" t="s">
        <v>23</v>
      </c>
      <c r="L13" s="24" t="s">
        <v>24</v>
      </c>
      <c r="M13" s="24" t="s">
        <v>25</v>
      </c>
      <c r="N13" s="24" t="s">
        <v>26</v>
      </c>
      <c r="O13" s="25" t="s">
        <v>27</v>
      </c>
    </row>
    <row r="14" spans="1:15" s="9" customFormat="1" ht="128.25" customHeight="1" x14ac:dyDescent="0.2">
      <c r="A14" s="26">
        <v>1</v>
      </c>
      <c r="B14" s="43" t="s">
        <v>51</v>
      </c>
      <c r="C14" s="12"/>
      <c r="D14" s="46">
        <v>4</v>
      </c>
      <c r="E14" s="46" t="s">
        <v>50</v>
      </c>
      <c r="F14" s="13">
        <v>0</v>
      </c>
      <c r="G14" s="11">
        <v>0</v>
      </c>
      <c r="H14" s="1">
        <f>+ROUND(F14*G14,0)</f>
        <v>0</v>
      </c>
      <c r="I14" s="11">
        <v>0</v>
      </c>
      <c r="J14" s="1">
        <f t="shared" ref="J14" si="0">ROUND(F14*I14,0)</f>
        <v>0</v>
      </c>
      <c r="K14" s="1">
        <f t="shared" ref="K14" si="1">ROUND(F14+H14+J14,0)</f>
        <v>0</v>
      </c>
      <c r="L14" s="1">
        <f t="shared" ref="L14" si="2">ROUND(F14*D14,0)</f>
        <v>0</v>
      </c>
      <c r="M14" s="1">
        <f t="shared" ref="M14" si="3">ROUND(L14*G14,0)</f>
        <v>0</v>
      </c>
      <c r="N14" s="1">
        <f t="shared" ref="N14" si="4">ROUND(L14*I14,0)</f>
        <v>0</v>
      </c>
      <c r="O14" s="27">
        <f t="shared" ref="O14" si="5">ROUND(L14+N14+M14,0)</f>
        <v>0</v>
      </c>
    </row>
    <row r="15" spans="1:15" s="9" customFormat="1" ht="130.5" customHeight="1" x14ac:dyDescent="0.2">
      <c r="A15" s="26">
        <v>2</v>
      </c>
      <c r="B15" s="43" t="s">
        <v>52</v>
      </c>
      <c r="C15" s="12"/>
      <c r="D15" s="46">
        <v>5</v>
      </c>
      <c r="E15" s="46" t="s">
        <v>50</v>
      </c>
      <c r="F15" s="13">
        <v>0</v>
      </c>
      <c r="G15" s="11">
        <v>0</v>
      </c>
      <c r="H15" s="1">
        <f t="shared" ref="H15:H45" si="6">+ROUND(F15*G15,0)</f>
        <v>0</v>
      </c>
      <c r="I15" s="11">
        <v>0</v>
      </c>
      <c r="J15" s="1">
        <f t="shared" ref="J15:J45" si="7">ROUND(F15*I15,0)</f>
        <v>0</v>
      </c>
      <c r="K15" s="1">
        <f t="shared" ref="K15:K45" si="8">ROUND(F15+H15+J15,0)</f>
        <v>0</v>
      </c>
      <c r="L15" s="1">
        <f t="shared" ref="L15:L45" si="9">ROUND(F15*D15,0)</f>
        <v>0</v>
      </c>
      <c r="M15" s="1">
        <f t="shared" ref="M15:M45" si="10">ROUND(L15*G15,0)</f>
        <v>0</v>
      </c>
      <c r="N15" s="1">
        <f t="shared" ref="N15:N45" si="11">ROUND(L15*I15,0)</f>
        <v>0</v>
      </c>
      <c r="O15" s="27">
        <f t="shared" ref="O15:O45" si="12">ROUND(L15+N15+M15,0)</f>
        <v>0</v>
      </c>
    </row>
    <row r="16" spans="1:15" s="9" customFormat="1" ht="132.75" customHeight="1" x14ac:dyDescent="0.2">
      <c r="A16" s="26">
        <v>3</v>
      </c>
      <c r="B16" s="43" t="s">
        <v>53</v>
      </c>
      <c r="C16" s="12"/>
      <c r="D16" s="46">
        <v>3</v>
      </c>
      <c r="E16" s="46" t="s">
        <v>50</v>
      </c>
      <c r="F16" s="13">
        <v>0</v>
      </c>
      <c r="G16" s="11">
        <v>0</v>
      </c>
      <c r="H16" s="1">
        <f t="shared" si="6"/>
        <v>0</v>
      </c>
      <c r="I16" s="11">
        <v>0</v>
      </c>
      <c r="J16" s="1">
        <f t="shared" si="7"/>
        <v>0</v>
      </c>
      <c r="K16" s="1">
        <f t="shared" si="8"/>
        <v>0</v>
      </c>
      <c r="L16" s="1">
        <f t="shared" si="9"/>
        <v>0</v>
      </c>
      <c r="M16" s="1">
        <f t="shared" si="10"/>
        <v>0</v>
      </c>
      <c r="N16" s="1">
        <f t="shared" si="11"/>
        <v>0</v>
      </c>
      <c r="O16" s="27">
        <f t="shared" si="12"/>
        <v>0</v>
      </c>
    </row>
    <row r="17" spans="1:15" s="9" customFormat="1" ht="132.75" customHeight="1" x14ac:dyDescent="0.2">
      <c r="A17" s="26">
        <v>4</v>
      </c>
      <c r="B17" s="43" t="s">
        <v>54</v>
      </c>
      <c r="C17" s="44"/>
      <c r="D17" s="46">
        <v>1</v>
      </c>
      <c r="E17" s="46" t="s">
        <v>50</v>
      </c>
      <c r="F17" s="13">
        <v>0</v>
      </c>
      <c r="G17" s="11">
        <v>0</v>
      </c>
      <c r="H17" s="1">
        <f t="shared" si="6"/>
        <v>0</v>
      </c>
      <c r="I17" s="11">
        <v>0</v>
      </c>
      <c r="J17" s="1">
        <f t="shared" si="7"/>
        <v>0</v>
      </c>
      <c r="K17" s="1">
        <f t="shared" si="8"/>
        <v>0</v>
      </c>
      <c r="L17" s="1">
        <f t="shared" si="9"/>
        <v>0</v>
      </c>
      <c r="M17" s="1">
        <f t="shared" si="10"/>
        <v>0</v>
      </c>
      <c r="N17" s="1">
        <f t="shared" si="11"/>
        <v>0</v>
      </c>
      <c r="O17" s="27">
        <f t="shared" si="12"/>
        <v>0</v>
      </c>
    </row>
    <row r="18" spans="1:15" s="9" customFormat="1" ht="158.25" customHeight="1" x14ac:dyDescent="0.2">
      <c r="A18" s="26">
        <v>5</v>
      </c>
      <c r="B18" s="43" t="s">
        <v>55</v>
      </c>
      <c r="C18" s="44"/>
      <c r="D18" s="46">
        <v>5</v>
      </c>
      <c r="E18" s="46" t="s">
        <v>50</v>
      </c>
      <c r="F18" s="13">
        <v>0</v>
      </c>
      <c r="G18" s="11">
        <v>0</v>
      </c>
      <c r="H18" s="1">
        <f t="shared" si="6"/>
        <v>0</v>
      </c>
      <c r="I18" s="11">
        <v>0</v>
      </c>
      <c r="J18" s="1">
        <f t="shared" si="7"/>
        <v>0</v>
      </c>
      <c r="K18" s="1">
        <f t="shared" si="8"/>
        <v>0</v>
      </c>
      <c r="L18" s="1">
        <f t="shared" si="9"/>
        <v>0</v>
      </c>
      <c r="M18" s="1">
        <f t="shared" si="10"/>
        <v>0</v>
      </c>
      <c r="N18" s="1">
        <f t="shared" si="11"/>
        <v>0</v>
      </c>
      <c r="O18" s="27">
        <f t="shared" si="12"/>
        <v>0</v>
      </c>
    </row>
    <row r="19" spans="1:15" s="9" customFormat="1" ht="152.25" customHeight="1" x14ac:dyDescent="0.2">
      <c r="A19" s="26">
        <v>6</v>
      </c>
      <c r="B19" s="43" t="s">
        <v>56</v>
      </c>
      <c r="C19" s="44"/>
      <c r="D19" s="46">
        <v>1</v>
      </c>
      <c r="E19" s="46" t="s">
        <v>50</v>
      </c>
      <c r="F19" s="13">
        <v>0</v>
      </c>
      <c r="G19" s="11">
        <v>0</v>
      </c>
      <c r="H19" s="1">
        <f t="shared" si="6"/>
        <v>0</v>
      </c>
      <c r="I19" s="11">
        <v>0</v>
      </c>
      <c r="J19" s="1">
        <f t="shared" si="7"/>
        <v>0</v>
      </c>
      <c r="K19" s="1">
        <f t="shared" si="8"/>
        <v>0</v>
      </c>
      <c r="L19" s="1">
        <f t="shared" si="9"/>
        <v>0</v>
      </c>
      <c r="M19" s="1">
        <f t="shared" si="10"/>
        <v>0</v>
      </c>
      <c r="N19" s="1">
        <f t="shared" si="11"/>
        <v>0</v>
      </c>
      <c r="O19" s="27">
        <f t="shared" si="12"/>
        <v>0</v>
      </c>
    </row>
    <row r="20" spans="1:15" s="9" customFormat="1" ht="148.5" customHeight="1" x14ac:dyDescent="0.2">
      <c r="A20" s="26">
        <v>7</v>
      </c>
      <c r="B20" s="43" t="s">
        <v>57</v>
      </c>
      <c r="C20" s="44"/>
      <c r="D20" s="46">
        <v>1</v>
      </c>
      <c r="E20" s="46" t="s">
        <v>50</v>
      </c>
      <c r="F20" s="13">
        <v>0</v>
      </c>
      <c r="G20" s="11">
        <v>0</v>
      </c>
      <c r="H20" s="1">
        <f t="shared" si="6"/>
        <v>0</v>
      </c>
      <c r="I20" s="11">
        <v>0</v>
      </c>
      <c r="J20" s="1">
        <f t="shared" si="7"/>
        <v>0</v>
      </c>
      <c r="K20" s="1">
        <f t="shared" si="8"/>
        <v>0</v>
      </c>
      <c r="L20" s="1">
        <f t="shared" si="9"/>
        <v>0</v>
      </c>
      <c r="M20" s="1">
        <f t="shared" si="10"/>
        <v>0</v>
      </c>
      <c r="N20" s="1">
        <f t="shared" si="11"/>
        <v>0</v>
      </c>
      <c r="O20" s="27">
        <f t="shared" si="12"/>
        <v>0</v>
      </c>
    </row>
    <row r="21" spans="1:15" s="9" customFormat="1" ht="116.25" customHeight="1" x14ac:dyDescent="0.2">
      <c r="A21" s="26">
        <v>8</v>
      </c>
      <c r="B21" s="43" t="s">
        <v>58</v>
      </c>
      <c r="C21" s="44"/>
      <c r="D21" s="46">
        <v>2</v>
      </c>
      <c r="E21" s="46" t="s">
        <v>50</v>
      </c>
      <c r="F21" s="13">
        <v>0</v>
      </c>
      <c r="G21" s="11">
        <v>0</v>
      </c>
      <c r="H21" s="1">
        <f t="shared" si="6"/>
        <v>0</v>
      </c>
      <c r="I21" s="11">
        <v>0</v>
      </c>
      <c r="J21" s="1">
        <f t="shared" si="7"/>
        <v>0</v>
      </c>
      <c r="K21" s="1">
        <f t="shared" si="8"/>
        <v>0</v>
      </c>
      <c r="L21" s="1">
        <f t="shared" si="9"/>
        <v>0</v>
      </c>
      <c r="M21" s="1">
        <f t="shared" si="10"/>
        <v>0</v>
      </c>
      <c r="N21" s="1">
        <f t="shared" si="11"/>
        <v>0</v>
      </c>
      <c r="O21" s="27">
        <f t="shared" si="12"/>
        <v>0</v>
      </c>
    </row>
    <row r="22" spans="1:15" s="9" customFormat="1" ht="117" customHeight="1" x14ac:dyDescent="0.2">
      <c r="A22" s="26">
        <v>9</v>
      </c>
      <c r="B22" s="43" t="s">
        <v>59</v>
      </c>
      <c r="C22" s="44"/>
      <c r="D22" s="46">
        <v>1</v>
      </c>
      <c r="E22" s="46" t="s">
        <v>50</v>
      </c>
      <c r="F22" s="13">
        <v>0</v>
      </c>
      <c r="G22" s="11">
        <v>0</v>
      </c>
      <c r="H22" s="1">
        <f t="shared" si="6"/>
        <v>0</v>
      </c>
      <c r="I22" s="11">
        <v>0</v>
      </c>
      <c r="J22" s="1">
        <f t="shared" si="7"/>
        <v>0</v>
      </c>
      <c r="K22" s="1">
        <f t="shared" si="8"/>
        <v>0</v>
      </c>
      <c r="L22" s="1">
        <f t="shared" si="9"/>
        <v>0</v>
      </c>
      <c r="M22" s="1">
        <f t="shared" si="10"/>
        <v>0</v>
      </c>
      <c r="N22" s="1">
        <f t="shared" si="11"/>
        <v>0</v>
      </c>
      <c r="O22" s="27">
        <f t="shared" si="12"/>
        <v>0</v>
      </c>
    </row>
    <row r="23" spans="1:15" s="9" customFormat="1" ht="118.5" customHeight="1" x14ac:dyDescent="0.2">
      <c r="A23" s="26">
        <v>10</v>
      </c>
      <c r="B23" s="43" t="s">
        <v>60</v>
      </c>
      <c r="C23" s="44"/>
      <c r="D23" s="46">
        <v>1</v>
      </c>
      <c r="E23" s="46" t="s">
        <v>50</v>
      </c>
      <c r="F23" s="13">
        <v>0</v>
      </c>
      <c r="G23" s="11">
        <v>0</v>
      </c>
      <c r="H23" s="1">
        <f t="shared" si="6"/>
        <v>0</v>
      </c>
      <c r="I23" s="11">
        <v>0</v>
      </c>
      <c r="J23" s="1">
        <f t="shared" si="7"/>
        <v>0</v>
      </c>
      <c r="K23" s="1">
        <f t="shared" si="8"/>
        <v>0</v>
      </c>
      <c r="L23" s="1">
        <f t="shared" si="9"/>
        <v>0</v>
      </c>
      <c r="M23" s="1">
        <f t="shared" si="10"/>
        <v>0</v>
      </c>
      <c r="N23" s="1">
        <f t="shared" si="11"/>
        <v>0</v>
      </c>
      <c r="O23" s="27">
        <f t="shared" si="12"/>
        <v>0</v>
      </c>
    </row>
    <row r="24" spans="1:15" s="9" customFormat="1" ht="115.5" customHeight="1" x14ac:dyDescent="0.2">
      <c r="A24" s="26">
        <v>11</v>
      </c>
      <c r="B24" s="43" t="s">
        <v>61</v>
      </c>
      <c r="C24" s="44"/>
      <c r="D24" s="46">
        <v>2</v>
      </c>
      <c r="E24" s="46" t="s">
        <v>50</v>
      </c>
      <c r="F24" s="13">
        <v>0</v>
      </c>
      <c r="G24" s="11">
        <v>0</v>
      </c>
      <c r="H24" s="1">
        <f t="shared" si="6"/>
        <v>0</v>
      </c>
      <c r="I24" s="11">
        <v>0</v>
      </c>
      <c r="J24" s="1">
        <f t="shared" si="7"/>
        <v>0</v>
      </c>
      <c r="K24" s="1">
        <f t="shared" si="8"/>
        <v>0</v>
      </c>
      <c r="L24" s="1">
        <f t="shared" si="9"/>
        <v>0</v>
      </c>
      <c r="M24" s="1">
        <f t="shared" si="10"/>
        <v>0</v>
      </c>
      <c r="N24" s="1">
        <f t="shared" si="11"/>
        <v>0</v>
      </c>
      <c r="O24" s="27">
        <f t="shared" si="12"/>
        <v>0</v>
      </c>
    </row>
    <row r="25" spans="1:15" s="9" customFormat="1" ht="117.75" customHeight="1" x14ac:dyDescent="0.2">
      <c r="A25" s="26">
        <v>12</v>
      </c>
      <c r="B25" s="43" t="s">
        <v>62</v>
      </c>
      <c r="C25" s="44"/>
      <c r="D25" s="46">
        <v>2</v>
      </c>
      <c r="E25" s="46" t="s">
        <v>50</v>
      </c>
      <c r="F25" s="13">
        <v>0</v>
      </c>
      <c r="G25" s="11">
        <v>0</v>
      </c>
      <c r="H25" s="1">
        <f t="shared" si="6"/>
        <v>0</v>
      </c>
      <c r="I25" s="11">
        <v>0</v>
      </c>
      <c r="J25" s="1">
        <f t="shared" si="7"/>
        <v>0</v>
      </c>
      <c r="K25" s="1">
        <f t="shared" si="8"/>
        <v>0</v>
      </c>
      <c r="L25" s="1">
        <f t="shared" si="9"/>
        <v>0</v>
      </c>
      <c r="M25" s="1">
        <f t="shared" si="10"/>
        <v>0</v>
      </c>
      <c r="N25" s="1">
        <f t="shared" si="11"/>
        <v>0</v>
      </c>
      <c r="O25" s="27">
        <f t="shared" si="12"/>
        <v>0</v>
      </c>
    </row>
    <row r="26" spans="1:15" s="9" customFormat="1" ht="132.75" customHeight="1" x14ac:dyDescent="0.2">
      <c r="A26" s="26">
        <v>13</v>
      </c>
      <c r="B26" s="43" t="s">
        <v>63</v>
      </c>
      <c r="C26" s="44"/>
      <c r="D26" s="46">
        <v>4</v>
      </c>
      <c r="E26" s="46" t="s">
        <v>50</v>
      </c>
      <c r="F26" s="13">
        <v>0</v>
      </c>
      <c r="G26" s="11">
        <v>0</v>
      </c>
      <c r="H26" s="1">
        <f t="shared" si="6"/>
        <v>0</v>
      </c>
      <c r="I26" s="11">
        <v>0</v>
      </c>
      <c r="J26" s="1">
        <f t="shared" si="7"/>
        <v>0</v>
      </c>
      <c r="K26" s="1">
        <f t="shared" si="8"/>
        <v>0</v>
      </c>
      <c r="L26" s="1">
        <f t="shared" si="9"/>
        <v>0</v>
      </c>
      <c r="M26" s="1">
        <f t="shared" si="10"/>
        <v>0</v>
      </c>
      <c r="N26" s="1">
        <f t="shared" si="11"/>
        <v>0</v>
      </c>
      <c r="O26" s="27">
        <f t="shared" si="12"/>
        <v>0</v>
      </c>
    </row>
    <row r="27" spans="1:15" s="9" customFormat="1" ht="145.5" customHeight="1" x14ac:dyDescent="0.2">
      <c r="A27" s="26">
        <v>14</v>
      </c>
      <c r="B27" s="43" t="s">
        <v>64</v>
      </c>
      <c r="C27" s="44"/>
      <c r="D27" s="46">
        <v>4</v>
      </c>
      <c r="E27" s="46" t="s">
        <v>50</v>
      </c>
      <c r="F27" s="13">
        <v>0</v>
      </c>
      <c r="G27" s="11">
        <v>0</v>
      </c>
      <c r="H27" s="1">
        <f t="shared" si="6"/>
        <v>0</v>
      </c>
      <c r="I27" s="11">
        <v>0</v>
      </c>
      <c r="J27" s="1">
        <f t="shared" si="7"/>
        <v>0</v>
      </c>
      <c r="K27" s="1">
        <f t="shared" si="8"/>
        <v>0</v>
      </c>
      <c r="L27" s="1">
        <f t="shared" si="9"/>
        <v>0</v>
      </c>
      <c r="M27" s="1">
        <f t="shared" si="10"/>
        <v>0</v>
      </c>
      <c r="N27" s="1">
        <f t="shared" si="11"/>
        <v>0</v>
      </c>
      <c r="O27" s="27">
        <f t="shared" si="12"/>
        <v>0</v>
      </c>
    </row>
    <row r="28" spans="1:15" s="9" customFormat="1" ht="132.75" customHeight="1" x14ac:dyDescent="0.2">
      <c r="A28" s="26">
        <v>15</v>
      </c>
      <c r="B28" s="43" t="s">
        <v>65</v>
      </c>
      <c r="C28" s="44"/>
      <c r="D28" s="46">
        <v>3</v>
      </c>
      <c r="E28" s="46" t="s">
        <v>50</v>
      </c>
      <c r="F28" s="13">
        <v>0</v>
      </c>
      <c r="G28" s="11">
        <v>0</v>
      </c>
      <c r="H28" s="1">
        <f t="shared" si="6"/>
        <v>0</v>
      </c>
      <c r="I28" s="11">
        <v>0</v>
      </c>
      <c r="J28" s="1">
        <f t="shared" si="7"/>
        <v>0</v>
      </c>
      <c r="K28" s="1">
        <f t="shared" si="8"/>
        <v>0</v>
      </c>
      <c r="L28" s="1">
        <f t="shared" si="9"/>
        <v>0</v>
      </c>
      <c r="M28" s="1">
        <f t="shared" si="10"/>
        <v>0</v>
      </c>
      <c r="N28" s="1">
        <f t="shared" si="11"/>
        <v>0</v>
      </c>
      <c r="O28" s="27">
        <f t="shared" si="12"/>
        <v>0</v>
      </c>
    </row>
    <row r="29" spans="1:15" s="9" customFormat="1" ht="144.75" customHeight="1" x14ac:dyDescent="0.2">
      <c r="A29" s="26">
        <v>16</v>
      </c>
      <c r="B29" s="43" t="s">
        <v>66</v>
      </c>
      <c r="C29" s="44"/>
      <c r="D29" s="46">
        <v>12</v>
      </c>
      <c r="E29" s="46" t="s">
        <v>50</v>
      </c>
      <c r="F29" s="13">
        <v>0</v>
      </c>
      <c r="G29" s="11">
        <v>0</v>
      </c>
      <c r="H29" s="1">
        <f t="shared" si="6"/>
        <v>0</v>
      </c>
      <c r="I29" s="11">
        <v>0</v>
      </c>
      <c r="J29" s="1">
        <f t="shared" si="7"/>
        <v>0</v>
      </c>
      <c r="K29" s="1">
        <f t="shared" si="8"/>
        <v>0</v>
      </c>
      <c r="L29" s="1">
        <f t="shared" si="9"/>
        <v>0</v>
      </c>
      <c r="M29" s="1">
        <f t="shared" si="10"/>
        <v>0</v>
      </c>
      <c r="N29" s="1">
        <f t="shared" si="11"/>
        <v>0</v>
      </c>
      <c r="O29" s="27">
        <f t="shared" si="12"/>
        <v>0</v>
      </c>
    </row>
    <row r="30" spans="1:15" s="9" customFormat="1" ht="132" customHeight="1" x14ac:dyDescent="0.2">
      <c r="A30" s="26">
        <v>17</v>
      </c>
      <c r="B30" s="43" t="s">
        <v>67</v>
      </c>
      <c r="C30" s="44"/>
      <c r="D30" s="46">
        <v>2</v>
      </c>
      <c r="E30" s="46" t="s">
        <v>50</v>
      </c>
      <c r="F30" s="13">
        <v>0</v>
      </c>
      <c r="G30" s="11">
        <v>0</v>
      </c>
      <c r="H30" s="1">
        <f t="shared" si="6"/>
        <v>0</v>
      </c>
      <c r="I30" s="11">
        <v>0</v>
      </c>
      <c r="J30" s="1">
        <f t="shared" si="7"/>
        <v>0</v>
      </c>
      <c r="K30" s="1">
        <f t="shared" si="8"/>
        <v>0</v>
      </c>
      <c r="L30" s="1">
        <f t="shared" si="9"/>
        <v>0</v>
      </c>
      <c r="M30" s="1">
        <f t="shared" si="10"/>
        <v>0</v>
      </c>
      <c r="N30" s="1">
        <f t="shared" si="11"/>
        <v>0</v>
      </c>
      <c r="O30" s="27">
        <f t="shared" si="12"/>
        <v>0</v>
      </c>
    </row>
    <row r="31" spans="1:15" s="9" customFormat="1" ht="145.5" customHeight="1" x14ac:dyDescent="0.2">
      <c r="A31" s="26">
        <v>18</v>
      </c>
      <c r="B31" s="43" t="s">
        <v>68</v>
      </c>
      <c r="C31" s="44"/>
      <c r="D31" s="46">
        <v>4</v>
      </c>
      <c r="E31" s="46" t="s">
        <v>50</v>
      </c>
      <c r="F31" s="13">
        <v>0</v>
      </c>
      <c r="G31" s="11">
        <v>0</v>
      </c>
      <c r="H31" s="1">
        <f t="shared" si="6"/>
        <v>0</v>
      </c>
      <c r="I31" s="11">
        <v>0</v>
      </c>
      <c r="J31" s="1">
        <f t="shared" si="7"/>
        <v>0</v>
      </c>
      <c r="K31" s="1">
        <f t="shared" si="8"/>
        <v>0</v>
      </c>
      <c r="L31" s="1">
        <f t="shared" si="9"/>
        <v>0</v>
      </c>
      <c r="M31" s="1">
        <f t="shared" si="10"/>
        <v>0</v>
      </c>
      <c r="N31" s="1">
        <f t="shared" si="11"/>
        <v>0</v>
      </c>
      <c r="O31" s="27">
        <f t="shared" si="12"/>
        <v>0</v>
      </c>
    </row>
    <row r="32" spans="1:15" s="9" customFormat="1" ht="132.75" customHeight="1" x14ac:dyDescent="0.2">
      <c r="A32" s="26">
        <v>19</v>
      </c>
      <c r="B32" s="43" t="s">
        <v>69</v>
      </c>
      <c r="C32" s="44"/>
      <c r="D32" s="46">
        <v>2</v>
      </c>
      <c r="E32" s="46" t="s">
        <v>50</v>
      </c>
      <c r="F32" s="13">
        <v>0</v>
      </c>
      <c r="G32" s="11">
        <v>0</v>
      </c>
      <c r="H32" s="1">
        <f t="shared" si="6"/>
        <v>0</v>
      </c>
      <c r="I32" s="11">
        <v>0</v>
      </c>
      <c r="J32" s="1">
        <f t="shared" si="7"/>
        <v>0</v>
      </c>
      <c r="K32" s="1">
        <f t="shared" si="8"/>
        <v>0</v>
      </c>
      <c r="L32" s="1">
        <f t="shared" si="9"/>
        <v>0</v>
      </c>
      <c r="M32" s="1">
        <f t="shared" si="10"/>
        <v>0</v>
      </c>
      <c r="N32" s="1">
        <f t="shared" si="11"/>
        <v>0</v>
      </c>
      <c r="O32" s="27">
        <f t="shared" si="12"/>
        <v>0</v>
      </c>
    </row>
    <row r="33" spans="1:15" s="9" customFormat="1" ht="114.75" customHeight="1" x14ac:dyDescent="0.2">
      <c r="A33" s="26">
        <v>20</v>
      </c>
      <c r="B33" s="43" t="s">
        <v>70</v>
      </c>
      <c r="C33" s="44"/>
      <c r="D33" s="46">
        <v>1</v>
      </c>
      <c r="E33" s="46" t="s">
        <v>50</v>
      </c>
      <c r="F33" s="13">
        <v>0</v>
      </c>
      <c r="G33" s="11">
        <v>0</v>
      </c>
      <c r="H33" s="1">
        <f t="shared" si="6"/>
        <v>0</v>
      </c>
      <c r="I33" s="11">
        <v>0</v>
      </c>
      <c r="J33" s="1">
        <f t="shared" si="7"/>
        <v>0</v>
      </c>
      <c r="K33" s="1">
        <f t="shared" si="8"/>
        <v>0</v>
      </c>
      <c r="L33" s="1">
        <f t="shared" si="9"/>
        <v>0</v>
      </c>
      <c r="M33" s="1">
        <f t="shared" si="10"/>
        <v>0</v>
      </c>
      <c r="N33" s="1">
        <f t="shared" si="11"/>
        <v>0</v>
      </c>
      <c r="O33" s="27">
        <f t="shared" si="12"/>
        <v>0</v>
      </c>
    </row>
    <row r="34" spans="1:15" s="9" customFormat="1" ht="118.5" customHeight="1" x14ac:dyDescent="0.2">
      <c r="A34" s="26">
        <v>21</v>
      </c>
      <c r="B34" s="43" t="s">
        <v>71</v>
      </c>
      <c r="C34" s="44"/>
      <c r="D34" s="46">
        <v>6</v>
      </c>
      <c r="E34" s="46" t="s">
        <v>50</v>
      </c>
      <c r="F34" s="13">
        <v>0</v>
      </c>
      <c r="G34" s="11">
        <v>0</v>
      </c>
      <c r="H34" s="1">
        <f t="shared" si="6"/>
        <v>0</v>
      </c>
      <c r="I34" s="11">
        <v>0</v>
      </c>
      <c r="J34" s="1">
        <f t="shared" si="7"/>
        <v>0</v>
      </c>
      <c r="K34" s="1">
        <f t="shared" si="8"/>
        <v>0</v>
      </c>
      <c r="L34" s="1">
        <f t="shared" si="9"/>
        <v>0</v>
      </c>
      <c r="M34" s="1">
        <f t="shared" si="10"/>
        <v>0</v>
      </c>
      <c r="N34" s="1">
        <f t="shared" si="11"/>
        <v>0</v>
      </c>
      <c r="O34" s="27">
        <f t="shared" si="12"/>
        <v>0</v>
      </c>
    </row>
    <row r="35" spans="1:15" s="9" customFormat="1" ht="112.5" customHeight="1" x14ac:dyDescent="0.2">
      <c r="A35" s="26">
        <v>22</v>
      </c>
      <c r="B35" s="43" t="s">
        <v>72</v>
      </c>
      <c r="C35" s="44"/>
      <c r="D35" s="46">
        <v>1</v>
      </c>
      <c r="E35" s="46" t="s">
        <v>50</v>
      </c>
      <c r="F35" s="13">
        <v>0</v>
      </c>
      <c r="G35" s="11">
        <v>0</v>
      </c>
      <c r="H35" s="1">
        <f t="shared" si="6"/>
        <v>0</v>
      </c>
      <c r="I35" s="11">
        <v>0</v>
      </c>
      <c r="J35" s="1">
        <f t="shared" si="7"/>
        <v>0</v>
      </c>
      <c r="K35" s="1">
        <f t="shared" si="8"/>
        <v>0</v>
      </c>
      <c r="L35" s="1">
        <f t="shared" si="9"/>
        <v>0</v>
      </c>
      <c r="M35" s="1">
        <f t="shared" si="10"/>
        <v>0</v>
      </c>
      <c r="N35" s="1">
        <f t="shared" si="11"/>
        <v>0</v>
      </c>
      <c r="O35" s="27">
        <f t="shared" si="12"/>
        <v>0</v>
      </c>
    </row>
    <row r="36" spans="1:15" s="9" customFormat="1" ht="111" customHeight="1" x14ac:dyDescent="0.2">
      <c r="A36" s="26">
        <v>23</v>
      </c>
      <c r="B36" s="43" t="s">
        <v>73</v>
      </c>
      <c r="C36" s="44"/>
      <c r="D36" s="46">
        <v>1</v>
      </c>
      <c r="E36" s="46" t="s">
        <v>50</v>
      </c>
      <c r="F36" s="13">
        <v>0</v>
      </c>
      <c r="G36" s="11">
        <v>0</v>
      </c>
      <c r="H36" s="1">
        <f t="shared" si="6"/>
        <v>0</v>
      </c>
      <c r="I36" s="11">
        <v>0</v>
      </c>
      <c r="J36" s="1">
        <f t="shared" si="7"/>
        <v>0</v>
      </c>
      <c r="K36" s="1">
        <f t="shared" si="8"/>
        <v>0</v>
      </c>
      <c r="L36" s="1">
        <f t="shared" si="9"/>
        <v>0</v>
      </c>
      <c r="M36" s="1">
        <f t="shared" si="10"/>
        <v>0</v>
      </c>
      <c r="N36" s="1">
        <f t="shared" si="11"/>
        <v>0</v>
      </c>
      <c r="O36" s="27">
        <f t="shared" si="12"/>
        <v>0</v>
      </c>
    </row>
    <row r="37" spans="1:15" s="9" customFormat="1" ht="114.75" customHeight="1" x14ac:dyDescent="0.2">
      <c r="A37" s="26">
        <v>24</v>
      </c>
      <c r="B37" s="43" t="s">
        <v>74</v>
      </c>
      <c r="C37" s="44"/>
      <c r="D37" s="46">
        <v>1</v>
      </c>
      <c r="E37" s="46" t="s">
        <v>50</v>
      </c>
      <c r="F37" s="13">
        <v>0</v>
      </c>
      <c r="G37" s="11">
        <v>0</v>
      </c>
      <c r="H37" s="1">
        <f t="shared" si="6"/>
        <v>0</v>
      </c>
      <c r="I37" s="11">
        <v>0</v>
      </c>
      <c r="J37" s="1">
        <f t="shared" si="7"/>
        <v>0</v>
      </c>
      <c r="K37" s="1">
        <f t="shared" si="8"/>
        <v>0</v>
      </c>
      <c r="L37" s="1">
        <f t="shared" si="9"/>
        <v>0</v>
      </c>
      <c r="M37" s="1">
        <f t="shared" si="10"/>
        <v>0</v>
      </c>
      <c r="N37" s="1">
        <f t="shared" si="11"/>
        <v>0</v>
      </c>
      <c r="O37" s="27">
        <f t="shared" si="12"/>
        <v>0</v>
      </c>
    </row>
    <row r="38" spans="1:15" s="9" customFormat="1" ht="114.75" customHeight="1" x14ac:dyDescent="0.2">
      <c r="A38" s="26">
        <v>25</v>
      </c>
      <c r="B38" s="43" t="s">
        <v>75</v>
      </c>
      <c r="C38" s="44"/>
      <c r="D38" s="46">
        <v>1</v>
      </c>
      <c r="E38" s="46" t="s">
        <v>50</v>
      </c>
      <c r="F38" s="13">
        <v>0</v>
      </c>
      <c r="G38" s="11">
        <v>0</v>
      </c>
      <c r="H38" s="1">
        <f t="shared" si="6"/>
        <v>0</v>
      </c>
      <c r="I38" s="11">
        <v>0</v>
      </c>
      <c r="J38" s="1">
        <f t="shared" si="7"/>
        <v>0</v>
      </c>
      <c r="K38" s="1">
        <f t="shared" si="8"/>
        <v>0</v>
      </c>
      <c r="L38" s="1">
        <f t="shared" si="9"/>
        <v>0</v>
      </c>
      <c r="M38" s="1">
        <f t="shared" si="10"/>
        <v>0</v>
      </c>
      <c r="N38" s="1">
        <f t="shared" si="11"/>
        <v>0</v>
      </c>
      <c r="O38" s="27">
        <f t="shared" si="12"/>
        <v>0</v>
      </c>
    </row>
    <row r="39" spans="1:15" s="9" customFormat="1" ht="114" customHeight="1" x14ac:dyDescent="0.2">
      <c r="A39" s="26">
        <v>26</v>
      </c>
      <c r="B39" s="43" t="s">
        <v>76</v>
      </c>
      <c r="C39" s="44"/>
      <c r="D39" s="46">
        <v>2</v>
      </c>
      <c r="E39" s="46" t="s">
        <v>50</v>
      </c>
      <c r="F39" s="13">
        <v>0</v>
      </c>
      <c r="G39" s="11">
        <v>0</v>
      </c>
      <c r="H39" s="1">
        <f t="shared" si="6"/>
        <v>0</v>
      </c>
      <c r="I39" s="11">
        <v>0</v>
      </c>
      <c r="J39" s="1">
        <f t="shared" si="7"/>
        <v>0</v>
      </c>
      <c r="K39" s="1">
        <f t="shared" si="8"/>
        <v>0</v>
      </c>
      <c r="L39" s="1">
        <f t="shared" si="9"/>
        <v>0</v>
      </c>
      <c r="M39" s="1">
        <f t="shared" si="10"/>
        <v>0</v>
      </c>
      <c r="N39" s="1">
        <f t="shared" si="11"/>
        <v>0</v>
      </c>
      <c r="O39" s="27">
        <f t="shared" si="12"/>
        <v>0</v>
      </c>
    </row>
    <row r="40" spans="1:15" s="9" customFormat="1" ht="123.75" customHeight="1" x14ac:dyDescent="0.2">
      <c r="A40" s="26">
        <v>27</v>
      </c>
      <c r="B40" s="43" t="s">
        <v>77</v>
      </c>
      <c r="C40" s="44"/>
      <c r="D40" s="46">
        <v>3</v>
      </c>
      <c r="E40" s="46" t="s">
        <v>50</v>
      </c>
      <c r="F40" s="13">
        <v>0</v>
      </c>
      <c r="G40" s="11">
        <v>0</v>
      </c>
      <c r="H40" s="1">
        <f t="shared" si="6"/>
        <v>0</v>
      </c>
      <c r="I40" s="11">
        <v>0</v>
      </c>
      <c r="J40" s="1">
        <f t="shared" si="7"/>
        <v>0</v>
      </c>
      <c r="K40" s="1">
        <f t="shared" si="8"/>
        <v>0</v>
      </c>
      <c r="L40" s="1">
        <f t="shared" si="9"/>
        <v>0</v>
      </c>
      <c r="M40" s="1">
        <f t="shared" si="10"/>
        <v>0</v>
      </c>
      <c r="N40" s="1">
        <f t="shared" si="11"/>
        <v>0</v>
      </c>
      <c r="O40" s="27">
        <f t="shared" si="12"/>
        <v>0</v>
      </c>
    </row>
    <row r="41" spans="1:15" s="9" customFormat="1" ht="117" customHeight="1" x14ac:dyDescent="0.2">
      <c r="A41" s="26">
        <v>28</v>
      </c>
      <c r="B41" s="43" t="s">
        <v>78</v>
      </c>
      <c r="C41" s="44"/>
      <c r="D41" s="46">
        <v>3</v>
      </c>
      <c r="E41" s="46" t="s">
        <v>50</v>
      </c>
      <c r="F41" s="13">
        <v>0</v>
      </c>
      <c r="G41" s="11">
        <v>0</v>
      </c>
      <c r="H41" s="1">
        <f t="shared" si="6"/>
        <v>0</v>
      </c>
      <c r="I41" s="11">
        <v>0</v>
      </c>
      <c r="J41" s="1">
        <f t="shared" si="7"/>
        <v>0</v>
      </c>
      <c r="K41" s="1">
        <f t="shared" si="8"/>
        <v>0</v>
      </c>
      <c r="L41" s="1">
        <f t="shared" si="9"/>
        <v>0</v>
      </c>
      <c r="M41" s="1">
        <f t="shared" si="10"/>
        <v>0</v>
      </c>
      <c r="N41" s="1">
        <f t="shared" si="11"/>
        <v>0</v>
      </c>
      <c r="O41" s="27">
        <f t="shared" si="12"/>
        <v>0</v>
      </c>
    </row>
    <row r="42" spans="1:15" s="9" customFormat="1" ht="113.25" customHeight="1" x14ac:dyDescent="0.2">
      <c r="A42" s="26">
        <v>29</v>
      </c>
      <c r="B42" s="43" t="s">
        <v>79</v>
      </c>
      <c r="C42" s="44"/>
      <c r="D42" s="46">
        <v>3</v>
      </c>
      <c r="E42" s="46" t="s">
        <v>50</v>
      </c>
      <c r="F42" s="13">
        <v>0</v>
      </c>
      <c r="G42" s="11">
        <v>0</v>
      </c>
      <c r="H42" s="1">
        <f t="shared" si="6"/>
        <v>0</v>
      </c>
      <c r="I42" s="11">
        <v>0</v>
      </c>
      <c r="J42" s="1">
        <f t="shared" si="7"/>
        <v>0</v>
      </c>
      <c r="K42" s="1">
        <f t="shared" si="8"/>
        <v>0</v>
      </c>
      <c r="L42" s="1">
        <f t="shared" si="9"/>
        <v>0</v>
      </c>
      <c r="M42" s="1">
        <f t="shared" si="10"/>
        <v>0</v>
      </c>
      <c r="N42" s="1">
        <f t="shared" si="11"/>
        <v>0</v>
      </c>
      <c r="O42" s="27">
        <f t="shared" si="12"/>
        <v>0</v>
      </c>
    </row>
    <row r="43" spans="1:15" s="9" customFormat="1" ht="132.75" customHeight="1" x14ac:dyDescent="0.2">
      <c r="A43" s="26">
        <v>30</v>
      </c>
      <c r="B43" s="43" t="s">
        <v>80</v>
      </c>
      <c r="C43" s="44"/>
      <c r="D43" s="46">
        <v>1</v>
      </c>
      <c r="E43" s="46" t="s">
        <v>50</v>
      </c>
      <c r="F43" s="13">
        <v>0</v>
      </c>
      <c r="G43" s="11">
        <v>0</v>
      </c>
      <c r="H43" s="1">
        <f t="shared" si="6"/>
        <v>0</v>
      </c>
      <c r="I43" s="11">
        <v>0</v>
      </c>
      <c r="J43" s="1">
        <f t="shared" si="7"/>
        <v>0</v>
      </c>
      <c r="K43" s="1">
        <f t="shared" si="8"/>
        <v>0</v>
      </c>
      <c r="L43" s="1">
        <f t="shared" si="9"/>
        <v>0</v>
      </c>
      <c r="M43" s="1">
        <f t="shared" si="10"/>
        <v>0</v>
      </c>
      <c r="N43" s="1">
        <f t="shared" si="11"/>
        <v>0</v>
      </c>
      <c r="O43" s="27">
        <f t="shared" si="12"/>
        <v>0</v>
      </c>
    </row>
    <row r="44" spans="1:15" s="9" customFormat="1" ht="147" customHeight="1" x14ac:dyDescent="0.2">
      <c r="A44" s="26">
        <v>31</v>
      </c>
      <c r="B44" s="43" t="s">
        <v>81</v>
      </c>
      <c r="C44" s="44"/>
      <c r="D44" s="46">
        <v>1</v>
      </c>
      <c r="E44" s="46" t="s">
        <v>50</v>
      </c>
      <c r="F44" s="13">
        <v>0</v>
      </c>
      <c r="G44" s="11">
        <v>0</v>
      </c>
      <c r="H44" s="1">
        <f t="shared" si="6"/>
        <v>0</v>
      </c>
      <c r="I44" s="11">
        <v>0</v>
      </c>
      <c r="J44" s="1">
        <f t="shared" si="7"/>
        <v>0</v>
      </c>
      <c r="K44" s="1">
        <f t="shared" si="8"/>
        <v>0</v>
      </c>
      <c r="L44" s="1">
        <f t="shared" si="9"/>
        <v>0</v>
      </c>
      <c r="M44" s="1">
        <f t="shared" si="10"/>
        <v>0</v>
      </c>
      <c r="N44" s="1">
        <f t="shared" si="11"/>
        <v>0</v>
      </c>
      <c r="O44" s="27">
        <f t="shared" si="12"/>
        <v>0</v>
      </c>
    </row>
    <row r="45" spans="1:15" s="9" customFormat="1" ht="86.25" customHeight="1" x14ac:dyDescent="0.2">
      <c r="A45" s="26">
        <v>32</v>
      </c>
      <c r="B45" s="43" t="s">
        <v>83</v>
      </c>
      <c r="C45" s="12"/>
      <c r="D45" s="46">
        <v>1</v>
      </c>
      <c r="E45" s="46" t="s">
        <v>82</v>
      </c>
      <c r="F45" s="13">
        <v>0</v>
      </c>
      <c r="G45" s="11">
        <v>0</v>
      </c>
      <c r="H45" s="1">
        <f t="shared" si="6"/>
        <v>0</v>
      </c>
      <c r="I45" s="11">
        <v>0</v>
      </c>
      <c r="J45" s="1">
        <f t="shared" si="7"/>
        <v>0</v>
      </c>
      <c r="K45" s="1">
        <f t="shared" si="8"/>
        <v>0</v>
      </c>
      <c r="L45" s="1">
        <f t="shared" si="9"/>
        <v>0</v>
      </c>
      <c r="M45" s="1">
        <f t="shared" si="10"/>
        <v>0</v>
      </c>
      <c r="N45" s="1">
        <f t="shared" si="11"/>
        <v>0</v>
      </c>
      <c r="O45" s="27">
        <f t="shared" si="12"/>
        <v>0</v>
      </c>
    </row>
    <row r="46" spans="1:15" s="9" customFormat="1" ht="42" customHeight="1" thickBot="1" x14ac:dyDescent="0.3">
      <c r="A46" s="79" t="s">
        <v>28</v>
      </c>
      <c r="B46" s="80"/>
      <c r="C46" s="80"/>
      <c r="D46" s="80"/>
      <c r="E46" s="80"/>
      <c r="F46" s="80"/>
      <c r="G46" s="80"/>
      <c r="H46" s="80"/>
      <c r="I46" s="80"/>
      <c r="J46" s="80"/>
      <c r="K46" s="80"/>
      <c r="L46" s="91" t="s">
        <v>29</v>
      </c>
      <c r="M46" s="92"/>
      <c r="N46" s="92"/>
      <c r="O46" s="45">
        <f>SUMIF(G:G,0%,L:L)+SUMIF(G:G,"",L:L)</f>
        <v>0</v>
      </c>
    </row>
    <row r="47" spans="1:15" s="9" customFormat="1" ht="39" customHeight="1" x14ac:dyDescent="0.25">
      <c r="A47" s="63" t="s">
        <v>30</v>
      </c>
      <c r="B47" s="64"/>
      <c r="C47" s="64"/>
      <c r="D47" s="64"/>
      <c r="E47" s="64"/>
      <c r="F47" s="64"/>
      <c r="G47" s="64"/>
      <c r="H47" s="64"/>
      <c r="I47" s="64"/>
      <c r="J47" s="64"/>
      <c r="K47" s="65"/>
      <c r="L47" s="85" t="s">
        <v>31</v>
      </c>
      <c r="M47" s="86"/>
      <c r="N47" s="86"/>
      <c r="O47" s="35">
        <f>SUMIF(G:G,5%,L:L)</f>
        <v>0</v>
      </c>
    </row>
    <row r="48" spans="1:15" s="9" customFormat="1" ht="30" customHeight="1" x14ac:dyDescent="0.25">
      <c r="A48" s="66"/>
      <c r="B48" s="67"/>
      <c r="C48" s="67"/>
      <c r="D48" s="67"/>
      <c r="E48" s="67"/>
      <c r="F48" s="67"/>
      <c r="G48" s="67"/>
      <c r="H48" s="67"/>
      <c r="I48" s="67"/>
      <c r="J48" s="67"/>
      <c r="K48" s="68"/>
      <c r="L48" s="85" t="s">
        <v>32</v>
      </c>
      <c r="M48" s="86"/>
      <c r="N48" s="86"/>
      <c r="O48" s="35">
        <f>SUMIF(G:G,19%,L:L)</f>
        <v>0</v>
      </c>
    </row>
    <row r="49" spans="1:17" s="9" customFormat="1" ht="30" customHeight="1" x14ac:dyDescent="0.25">
      <c r="A49" s="66"/>
      <c r="B49" s="67"/>
      <c r="C49" s="67"/>
      <c r="D49" s="67"/>
      <c r="E49" s="67"/>
      <c r="F49" s="67"/>
      <c r="G49" s="67"/>
      <c r="H49" s="67"/>
      <c r="I49" s="67"/>
      <c r="J49" s="67"/>
      <c r="K49" s="68"/>
      <c r="L49" s="87" t="s">
        <v>24</v>
      </c>
      <c r="M49" s="88"/>
      <c r="N49" s="88"/>
      <c r="O49" s="36">
        <f>SUM(O46:O48)</f>
        <v>0</v>
      </c>
    </row>
    <row r="50" spans="1:17" s="9" customFormat="1" ht="30" customHeight="1" x14ac:dyDescent="0.25">
      <c r="A50" s="66"/>
      <c r="B50" s="67"/>
      <c r="C50" s="67"/>
      <c r="D50" s="67"/>
      <c r="E50" s="67"/>
      <c r="F50" s="67"/>
      <c r="G50" s="67"/>
      <c r="H50" s="67"/>
      <c r="I50" s="67"/>
      <c r="J50" s="67"/>
      <c r="K50" s="68"/>
      <c r="L50" s="89" t="s">
        <v>33</v>
      </c>
      <c r="M50" s="90"/>
      <c r="N50" s="90"/>
      <c r="O50" s="37">
        <f>SUMIF(G:G,5%,M:M)</f>
        <v>0</v>
      </c>
    </row>
    <row r="51" spans="1:17" s="9" customFormat="1" ht="30" customHeight="1" x14ac:dyDescent="0.25">
      <c r="A51" s="66"/>
      <c r="B51" s="67"/>
      <c r="C51" s="67"/>
      <c r="D51" s="67"/>
      <c r="E51" s="67"/>
      <c r="F51" s="67"/>
      <c r="G51" s="67"/>
      <c r="H51" s="67"/>
      <c r="I51" s="67"/>
      <c r="J51" s="67"/>
      <c r="K51" s="68"/>
      <c r="L51" s="89" t="s">
        <v>34</v>
      </c>
      <c r="M51" s="90"/>
      <c r="N51" s="90"/>
      <c r="O51" s="37">
        <f>SUMIF(G:G,19%,M:M)</f>
        <v>0</v>
      </c>
    </row>
    <row r="52" spans="1:17" s="9" customFormat="1" ht="30" customHeight="1" x14ac:dyDescent="0.25">
      <c r="A52" s="66"/>
      <c r="B52" s="67"/>
      <c r="C52" s="67"/>
      <c r="D52" s="67"/>
      <c r="E52" s="67"/>
      <c r="F52" s="67"/>
      <c r="G52" s="67"/>
      <c r="H52" s="67"/>
      <c r="I52" s="67"/>
      <c r="J52" s="67"/>
      <c r="K52" s="68"/>
      <c r="L52" s="87" t="s">
        <v>35</v>
      </c>
      <c r="M52" s="88"/>
      <c r="N52" s="88"/>
      <c r="O52" s="36">
        <f>SUM(O50:O51)</f>
        <v>0</v>
      </c>
    </row>
    <row r="53" spans="1:17" s="9" customFormat="1" ht="30" customHeight="1" x14ac:dyDescent="0.25">
      <c r="A53" s="66"/>
      <c r="B53" s="67"/>
      <c r="C53" s="67"/>
      <c r="D53" s="67"/>
      <c r="E53" s="67"/>
      <c r="F53" s="67"/>
      <c r="G53" s="67"/>
      <c r="H53" s="67"/>
      <c r="I53" s="67"/>
      <c r="J53" s="67"/>
      <c r="K53" s="68"/>
      <c r="L53" s="85" t="s">
        <v>36</v>
      </c>
      <c r="M53" s="86"/>
      <c r="N53" s="86"/>
      <c r="O53" s="35">
        <f>SUMIF(I:I,8%,N:N)</f>
        <v>0</v>
      </c>
    </row>
    <row r="54" spans="1:17" s="9" customFormat="1" ht="37.5" customHeight="1" x14ac:dyDescent="0.25">
      <c r="A54" s="66"/>
      <c r="B54" s="67"/>
      <c r="C54" s="67"/>
      <c r="D54" s="67"/>
      <c r="E54" s="67"/>
      <c r="F54" s="67"/>
      <c r="G54" s="67"/>
      <c r="H54" s="67"/>
      <c r="I54" s="67"/>
      <c r="J54" s="67"/>
      <c r="K54" s="68"/>
      <c r="L54" s="83" t="s">
        <v>37</v>
      </c>
      <c r="M54" s="84"/>
      <c r="N54" s="84"/>
      <c r="O54" s="36">
        <f>SUM(O53)</f>
        <v>0</v>
      </c>
    </row>
    <row r="55" spans="1:17" s="9" customFormat="1" ht="32.25" customHeight="1" thickBot="1" x14ac:dyDescent="0.3">
      <c r="A55" s="69"/>
      <c r="B55" s="70"/>
      <c r="C55" s="70"/>
      <c r="D55" s="70"/>
      <c r="E55" s="70"/>
      <c r="F55" s="70"/>
      <c r="G55" s="70"/>
      <c r="H55" s="70"/>
      <c r="I55" s="70"/>
      <c r="J55" s="70"/>
      <c r="K55" s="71"/>
      <c r="L55" s="81" t="s">
        <v>38</v>
      </c>
      <c r="M55" s="82"/>
      <c r="N55" s="82"/>
      <c r="O55" s="38">
        <f>+O49+O52+O54</f>
        <v>0</v>
      </c>
    </row>
    <row r="57" spans="1:17" ht="50.1" customHeight="1" thickBot="1" x14ac:dyDescent="0.3">
      <c r="B57" s="72"/>
      <c r="C57" s="72"/>
    </row>
    <row r="58" spans="1:17" x14ac:dyDescent="0.25">
      <c r="B58" s="50" t="s">
        <v>39</v>
      </c>
      <c r="C58" s="50"/>
    </row>
    <row r="59" spans="1:17" ht="15" customHeight="1" x14ac:dyDescent="0.25">
      <c r="M59" s="40"/>
      <c r="N59" s="41"/>
      <c r="O59" s="42"/>
    </row>
    <row r="60" spans="1:17" ht="15.75" customHeight="1" x14ac:dyDescent="0.25">
      <c r="M60" s="40"/>
      <c r="N60" s="41"/>
      <c r="O60" s="42"/>
    </row>
    <row r="61" spans="1:17" ht="15" customHeight="1" x14ac:dyDescent="0.25">
      <c r="A61" s="10" t="s">
        <v>40</v>
      </c>
      <c r="M61" s="40"/>
      <c r="N61" s="41"/>
      <c r="O61" s="42"/>
    </row>
    <row r="62" spans="1:17" x14ac:dyDescent="0.25">
      <c r="A62" s="49" t="s">
        <v>41</v>
      </c>
      <c r="B62" s="49"/>
      <c r="C62" s="49"/>
      <c r="D62" s="49"/>
      <c r="E62" s="49"/>
      <c r="F62" s="49"/>
      <c r="G62" s="49"/>
      <c r="H62" s="49"/>
      <c r="I62" s="49"/>
      <c r="J62" s="49"/>
      <c r="K62" s="49"/>
      <c r="L62" s="49"/>
      <c r="M62" s="49"/>
      <c r="N62" s="49"/>
      <c r="O62" s="49"/>
      <c r="P62" s="2"/>
      <c r="Q62" s="2"/>
    </row>
    <row r="63" spans="1:17" ht="15" customHeight="1" x14ac:dyDescent="0.25">
      <c r="A63" s="48" t="s">
        <v>42</v>
      </c>
      <c r="B63" s="48"/>
      <c r="C63" s="48"/>
      <c r="D63" s="48"/>
      <c r="E63" s="48"/>
      <c r="F63" s="48"/>
      <c r="G63" s="48"/>
      <c r="H63" s="48"/>
      <c r="I63" s="48"/>
      <c r="J63" s="48"/>
      <c r="K63" s="48"/>
      <c r="L63" s="48"/>
      <c r="M63" s="48"/>
      <c r="N63" s="48"/>
      <c r="O63" s="48"/>
      <c r="P63" s="39"/>
      <c r="Q63" s="39"/>
    </row>
    <row r="64" spans="1:17" x14ac:dyDescent="0.25">
      <c r="A64" s="47" t="s">
        <v>43</v>
      </c>
      <c r="B64" s="47"/>
      <c r="C64" s="47"/>
      <c r="D64" s="47"/>
      <c r="E64" s="47"/>
      <c r="F64" s="47"/>
      <c r="G64" s="47"/>
      <c r="H64" s="47"/>
      <c r="I64" s="47"/>
      <c r="J64" s="47"/>
      <c r="K64" s="47"/>
      <c r="L64" s="47"/>
      <c r="M64" s="47"/>
      <c r="N64" s="47"/>
      <c r="O64" s="47"/>
      <c r="P64" s="5"/>
      <c r="Q64" s="5"/>
    </row>
    <row r="65" spans="1:17" x14ac:dyDescent="0.25">
      <c r="A65" s="47" t="s">
        <v>44</v>
      </c>
      <c r="B65" s="47"/>
      <c r="C65" s="47"/>
      <c r="D65" s="47"/>
      <c r="E65" s="47"/>
      <c r="F65" s="47"/>
      <c r="G65" s="47"/>
      <c r="H65" s="47"/>
      <c r="I65" s="47"/>
      <c r="J65" s="47"/>
      <c r="K65" s="47"/>
      <c r="L65" s="47"/>
      <c r="M65" s="47"/>
      <c r="N65" s="47"/>
      <c r="O65" s="47"/>
      <c r="P65" s="5"/>
      <c r="Q65" s="5"/>
    </row>
    <row r="66" spans="1:17" x14ac:dyDescent="0.25">
      <c r="K66" s="2"/>
      <c r="L66" s="2"/>
      <c r="M66" s="2"/>
      <c r="N66" s="2"/>
    </row>
    <row r="108" spans="11:15" s="2" customFormat="1" x14ac:dyDescent="0.25">
      <c r="K108" s="4"/>
      <c r="L108" s="4"/>
      <c r="M108" s="4"/>
      <c r="N108" s="4"/>
      <c r="O108" s="4"/>
    </row>
    <row r="109" spans="11:15" s="2" customFormat="1" x14ac:dyDescent="0.25">
      <c r="K109" s="4"/>
      <c r="L109" s="4"/>
      <c r="M109" s="4"/>
      <c r="N109" s="4"/>
      <c r="O109" s="4"/>
    </row>
    <row r="110" spans="11:15" s="2" customFormat="1" x14ac:dyDescent="0.25">
      <c r="K110" s="4"/>
      <c r="L110" s="4"/>
      <c r="M110" s="4"/>
      <c r="N110" s="4"/>
      <c r="O110" s="4"/>
    </row>
    <row r="111" spans="11:15" s="2" customFormat="1" x14ac:dyDescent="0.25">
      <c r="K111" s="4"/>
      <c r="L111" s="4"/>
      <c r="M111" s="4"/>
      <c r="N111" s="4"/>
      <c r="O111" s="4"/>
    </row>
  </sheetData>
  <sheetProtection algorithmName="SHA-512" hashValue="ewTU2hAaOrC01O9F+khyErD1sNZaymCs4adqf6dsjYg1ZRcLv6Pb9H+v8PJa8F+YajsHm008l1sAmlYdWpuHJQ==" saltValue="yr/D9jImRmgoOrQZEEwNZg==" spinCount="100000" sheet="1" selectLockedCells="1"/>
  <mergeCells count="35">
    <mergeCell ref="L50:N50"/>
    <mergeCell ref="L49:N49"/>
    <mergeCell ref="L48:N48"/>
    <mergeCell ref="L47:N47"/>
    <mergeCell ref="L46:N46"/>
    <mergeCell ref="L55:N55"/>
    <mergeCell ref="L54:N54"/>
    <mergeCell ref="L53:N53"/>
    <mergeCell ref="L52:N52"/>
    <mergeCell ref="L51:N51"/>
    <mergeCell ref="A47:K55"/>
    <mergeCell ref="F9:I9"/>
    <mergeCell ref="B57:C57"/>
    <mergeCell ref="A9:B11"/>
    <mergeCell ref="D9:E9"/>
    <mergeCell ref="D11:E11"/>
    <mergeCell ref="A46:K46"/>
    <mergeCell ref="M11:N11"/>
    <mergeCell ref="M9:N9"/>
    <mergeCell ref="K9:L9"/>
    <mergeCell ref="K11:L11"/>
    <mergeCell ref="F11:I11"/>
    <mergeCell ref="A2:A5"/>
    <mergeCell ref="B2:M2"/>
    <mergeCell ref="N2:O2"/>
    <mergeCell ref="B3:M3"/>
    <mergeCell ref="N3:O3"/>
    <mergeCell ref="B4:M5"/>
    <mergeCell ref="N4:O4"/>
    <mergeCell ref="N5:O5"/>
    <mergeCell ref="A65:O65"/>
    <mergeCell ref="A64:O64"/>
    <mergeCell ref="A63:O63"/>
    <mergeCell ref="A62:O62"/>
    <mergeCell ref="B58:C58"/>
  </mergeCells>
  <dataValidations count="4">
    <dataValidation allowBlank="1" showInputMessage="1" showErrorMessage="1" promptTitle="Señor Cotizante" prompt="Por favor digite su número de identificación (NIT para PERSONA JURÍDICA o CC PERSONA NATURAL) según sea el caso." sqref="M11" xr:uid="{00000000-0002-0000-0000-000000000000}"/>
    <dataValidation allowBlank="1" showInputMessage="1" showErrorMessage="1" promptTitle="Señor Cotizante" prompt="Por favor adjunte el logo de su empresa, en caso de no contar con el logo escriba nuevamente su nombre, razón social o dejar en blanco." sqref="A9:B11" xr:uid="{00000000-0002-0000-0000-000001000000}"/>
    <dataValidation type="whole" allowBlank="1" showInputMessage="1" showErrorMessage="1" sqref="F14:F45" xr:uid="{00000000-0002-0000-0000-000002000000}">
      <formula1>0</formula1>
      <formula2>1000000000000000</formula2>
    </dataValidation>
    <dataValidation allowBlank="1" showInputMessage="1" showErrorMessage="1" promptTitle="NOMBRE/RAZÓN SOCIAL" prompt="NOMBRE/RAZÓN SOCIAL" sqref="F9:I9" xr:uid="{00000000-0002-0000-0000-000003000000}"/>
  </dataValidations>
  <pageMargins left="0.7" right="0.7" top="0.75" bottom="0.75" header="0.3" footer="0.3"/>
  <pageSetup paperSize="5" scale="51" orientation="landscape" r:id="rId1"/>
  <colBreaks count="1" manualBreakCount="1">
    <brk id="15" max="41"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Title="Seleccione de la lista" prompt="SEÑOR COTIZANTE POR FAVOR SELECCIONE EL RÉGIMEN TRIBUTARIO AL QUE PERTENECE EN EL RECUADRO. (TENGA PRESENTE ANTES DE DILIGENCIAR, VERIFICAR LOS REQUISITOS ESTABLECIDOS POR LA NORMA ANUALMENTE)" xr:uid="{00000000-0002-0000-0000-000005000000}">
          <x14:formula1>
            <xm:f>Cálculos!$B$7:$B$9</xm:f>
          </x14:formula1>
          <xm:sqref>J12</xm:sqref>
        </x14:dataValidation>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r:uid="{00000000-0002-0000-0000-000006000000}">
          <x14:formula1>
            <xm:f>Cálculos!$B$7:$B$9</xm:f>
          </x14:formula1>
          <xm:sqref>F11:I11</xm:sqref>
        </x14:dataValidation>
        <x14:dataValidation type="list" showInputMessage="1" showErrorMessage="1" xr:uid="{00000000-0002-0000-0000-000007000000}">
          <x14:formula1>
            <xm:f>Cálculos!$D$7:$D$9</xm:f>
          </x14:formula1>
          <xm:sqref>G14:G45</xm:sqref>
        </x14:dataValidation>
        <x14:dataValidation type="list" allowBlank="1" showInputMessage="1" showErrorMessage="1" xr:uid="{00000000-0002-0000-0000-000008000000}">
          <x14:formula1>
            <xm:f>Cálculos!$F$7:$F$8</xm:f>
          </x14:formula1>
          <xm:sqref>I14:I45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6:F10"/>
  <sheetViews>
    <sheetView zoomScale="140" zoomScaleNormal="140" workbookViewId="0">
      <selection activeCell="B16" sqref="B16"/>
    </sheetView>
  </sheetViews>
  <sheetFormatPr baseColWidth="10" defaultColWidth="11.42578125" defaultRowHeight="15" x14ac:dyDescent="0.25"/>
  <cols>
    <col min="1" max="1" width="6.42578125" customWidth="1"/>
    <col min="2" max="2" width="50" bestFit="1" customWidth="1"/>
    <col min="4" max="4" width="15" style="30" bestFit="1" customWidth="1"/>
    <col min="6" max="6" width="15" style="34" bestFit="1" customWidth="1"/>
  </cols>
  <sheetData>
    <row r="6" spans="2:6" x14ac:dyDescent="0.25">
      <c r="B6" s="14" t="s">
        <v>11</v>
      </c>
      <c r="D6" s="28" t="s">
        <v>45</v>
      </c>
      <c r="F6" s="31" t="s">
        <v>46</v>
      </c>
    </row>
    <row r="7" spans="2:6" x14ac:dyDescent="0.25">
      <c r="B7" s="2" t="s">
        <v>47</v>
      </c>
      <c r="D7" s="29">
        <v>0</v>
      </c>
      <c r="F7" s="32">
        <v>0.08</v>
      </c>
    </row>
    <row r="8" spans="2:6" x14ac:dyDescent="0.25">
      <c r="B8" s="2" t="s">
        <v>48</v>
      </c>
      <c r="D8" s="29">
        <v>0.05</v>
      </c>
      <c r="F8" s="33">
        <v>0</v>
      </c>
    </row>
    <row r="9" spans="2:6" x14ac:dyDescent="0.25">
      <c r="B9" s="2" t="s">
        <v>49</v>
      </c>
      <c r="D9" s="29">
        <v>0.19</v>
      </c>
    </row>
    <row r="10" spans="2:6" x14ac:dyDescent="0.25">
      <c r="D10" s="29"/>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5" ma:contentTypeDescription="Create a new document." ma:contentTypeScope="" ma:versionID="11760b32e10cea5d82114292e7fd8c98">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f9e79b74643415da39938a6e342133c1"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element ref="ns3:MediaServiceSearchProperties" minOccurs="0"/>
                <xsd:element ref="ns3:_activity"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_activity" ma:index="20" nillable="true" ma:displayName="_activity" ma:hidden="true" ma:internalName="_activity">
      <xsd:simpleType>
        <xsd:restriction base="dms:Note"/>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ystemTags" ma:index="22"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632c1e4e-69c6-4d1f-81a1-009441d464e5" xsi:nil="true"/>
  </documentManagement>
</p:properties>
</file>

<file path=customXml/itemProps1.xml><?xml version="1.0" encoding="utf-8"?>
<ds:datastoreItem xmlns:ds="http://schemas.openxmlformats.org/officeDocument/2006/customXml" ds:itemID="{D388D2F8-1E82-4992-ADDB-A536DB975F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564083AE-2A34-40CD-86CF-CD8A8FEF5E61}">
  <ds:schemaRefs>
    <ds:schemaRef ds:uri="http://schemas.microsoft.com/office/2006/metadata/properties"/>
    <ds:schemaRef ds:uri="http://schemas.microsoft.com/office/infopath/2007/PartnerControls"/>
    <ds:schemaRef ds:uri="632c1e4e-69c6-4d1f-81a1-009441d464e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Bienes y Servicios</vt:lpstr>
      <vt:lpstr>Cálculos</vt:lpstr>
      <vt:lpstr>'Bienes y Servicios'!Área_de_impresión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ANGELICA MONTENEGRO BELTRAN</dc:creator>
  <cp:keywords/>
  <dc:description/>
  <cp:lastModifiedBy>HEIDY YOHANA VALBUENA DIAZ</cp:lastModifiedBy>
  <cp:revision/>
  <dcterms:created xsi:type="dcterms:W3CDTF">2017-04-28T13:22:52Z</dcterms:created>
  <dcterms:modified xsi:type="dcterms:W3CDTF">2024-02-23T22:11:02Z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