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21/PUBLICACION/"/>
    </mc:Choice>
  </mc:AlternateContent>
  <xr:revisionPtr revIDLastSave="612" documentId="13_ncr:1_{A3203639-816A-4F00-A849-4E2EC2053B16}" xr6:coauthVersionLast="47" xr6:coauthVersionMax="47" xr10:uidLastSave="{ECF555BD-4AD3-468C-98CF-38E3E23052E5}"/>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L16" i="7"/>
  <c r="N16" i="7" s="1"/>
  <c r="L17" i="7"/>
  <c r="L18" i="7"/>
  <c r="J15" i="7"/>
  <c r="J16" i="7"/>
  <c r="J17" i="7"/>
  <c r="J18" i="7"/>
  <c r="H15" i="7"/>
  <c r="H16" i="7"/>
  <c r="H17" i="7"/>
  <c r="H18" i="7"/>
  <c r="A15" i="7"/>
  <c r="A16" i="7" s="1"/>
  <c r="A17" i="7" s="1"/>
  <c r="A18" i="7" s="1"/>
  <c r="K16" i="7" l="1"/>
  <c r="K15" i="7"/>
  <c r="K18" i="7"/>
  <c r="K17" i="7"/>
  <c r="M18" i="7"/>
  <c r="N18" i="7"/>
  <c r="M17" i="7"/>
  <c r="N17" i="7"/>
  <c r="M16" i="7"/>
  <c r="O16" i="7" s="1"/>
  <c r="M15" i="7"/>
  <c r="O15" i="7" s="1"/>
  <c r="H14" i="7"/>
  <c r="J14" i="7"/>
  <c r="L14" i="7"/>
  <c r="M14" i="7" s="1"/>
  <c r="O23" i="7"/>
  <c r="O20" i="7"/>
  <c r="O17" i="7" l="1"/>
  <c r="O18" i="7"/>
  <c r="O21" i="7"/>
  <c r="K14" i="7"/>
  <c r="N14" i="7"/>
  <c r="O14" i="7" s="1"/>
  <c r="O19" i="7"/>
  <c r="O26" i="7"/>
  <c r="O27" i="7" s="1"/>
  <c r="O22" i="7" l="1"/>
  <c r="O24" i="7"/>
  <c r="O25" i="7" s="1"/>
  <c r="O28" i="7" l="1"/>
</calcChain>
</file>

<file path=xl/sharedStrings.xml><?xml version="1.0" encoding="utf-8"?>
<sst xmlns="http://schemas.openxmlformats.org/spreadsheetml/2006/main" count="62" uniqueCount="56">
  <si>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</si>
  <si>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</si>
  <si>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</si>
  <si>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</si>
  <si>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</si>
  <si>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</si>
  <si>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</si>
  <si>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</si>
  <si>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</si>
  <si>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</si>
  <si>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</si>
  <si>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</si>
  <si>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</si>
  <si>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</si>
  <si>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</si>
  <si>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</si>
  <si>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</si>
  <si>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</si>
  <si>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</si>
  <si>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</si>
  <si>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</si>
  <si>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</si>
  <si>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</si>
  <si>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</si>
  <si>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</si>
  <si>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</si>
  <si>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</si>
  <si>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</si>
  <si>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</si>
  <si>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</si>
  <si>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</si>
  <si>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</si>
  <si>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</si>
  <si>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</si>
  <si>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</si>
  <si>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</si>
  <si>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</si>
  <si>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</si>
  <si>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</si>
  <si>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</si>
  <si>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</si>
  <si>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</si>
  <si>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</si>
  <si>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</si>
  <si>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</si>
  <si>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</si>
  <si>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</si>
  <si>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</si>
  <si>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</si>
  <si>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</si>
  <si>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</si>
  <si>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almuerzo con las siguientes especificaciones: Rack de costilla de cerdo minimo de 300gr en salsa de jamaica , cereal minimo 100gr, acompañado de papas 40gr, cremoso blanco waldorf (mix de lechugas, manzana verde, frutos secos con coco, queso) 100gr,  incluye menaje,servido en loza de porcelana, con cubertería, servilletas, salero, e incluye acompañamiento de dos meseros </t>
  </si>
  <si>
    <t>Servicio de estación de café con las siguientes opciones: café, te, aromática e instacream, vaso de 6 onzas tapa hermética antigoteo para beber, con aislante de calor,  sobre de azúcar de 5 gramos y Mezcladores de madera.</t>
  </si>
  <si>
    <t>Servicio de refrigerios con las siguientes opciones: Sándwich en pan de ajonjolí con pernil de cerdo 120 gr, crepes de pollo con queso mínimo 200, o Wrap de pollo o carne mínimo 280gr acompañado de Jugo natural mínimo 12 oz, Avena mínimo 8 oz, o Tea mínimo 8 oz  </t>
  </si>
  <si>
    <t>Servicio de jugo: 6 onzas en vaso (desechable) la bebida consta de Zumo de Limón, Yerbabuena, soda, hielo, naranja y pitillo decorativo en el vaso.</t>
  </si>
  <si>
    <t>Servicio de alquiler de sistema line array staking 4 bajo dobles ws218, 6 micrófonos inalámbricos amplificación y procesamiento digital, 1 pantalla LED pitch 3 de 2x3m video controlado por computadora, tarima (4.80 x 3.60m), luces de ambientación led color: rojo, verde y azul, control DMX, Audio rítmico, Automático, 2 puntos de conexión simetrica internet satelital, 160 sillas plegables ergonomica.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</si>
</sst>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topLeftCell="B1" zoomScale="118" zoomScaleNormal="118"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78.1406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48</v>
      </c>
      <c r="O3" s="87"/>
    </row>
    <row r="4" spans="1:15" ht="16.5" customHeight="1" x14ac:dyDescent="0.25">
      <c r="A4" s="85"/>
      <c r="B4" s="86" t="s">
        <v>3</v>
      </c>
      <c r="C4" s="86"/>
      <c r="D4" s="86"/>
      <c r="E4" s="86"/>
      <c r="F4" s="86"/>
      <c r="G4" s="86"/>
      <c r="H4" s="86"/>
      <c r="I4" s="86"/>
      <c r="J4" s="86"/>
      <c r="K4" s="86"/>
      <c r="L4" s="86"/>
      <c r="M4" s="86"/>
      <c r="N4" s="87" t="s">
        <v>49</v>
      </c>
      <c r="O4" s="87"/>
    </row>
    <row r="5" spans="1:15" ht="15" customHeight="1" x14ac:dyDescent="0.25">
      <c r="A5" s="85"/>
      <c r="B5" s="86"/>
      <c r="C5" s="86"/>
      <c r="D5" s="86"/>
      <c r="E5" s="86"/>
      <c r="F5" s="86"/>
      <c r="G5" s="86"/>
      <c r="H5" s="86"/>
      <c r="I5" s="86"/>
      <c r="J5" s="86"/>
      <c r="K5" s="86"/>
      <c r="L5" s="86"/>
      <c r="M5" s="86"/>
      <c r="N5" s="87" t="s">
        <v>46</v>
      </c>
      <c r="O5" s="87"/>
    </row>
    <row r="7" spans="1:15" x14ac:dyDescent="0.25">
      <c r="A7" s="5" t="s">
        <v>4</v>
      </c>
    </row>
    <row r="8" spans="1:15" ht="9.9499999999999993" customHeight="1" x14ac:dyDescent="0.25">
      <c r="A8" s="6"/>
    </row>
    <row r="9" spans="1:15" ht="30" customHeight="1" x14ac:dyDescent="0.25">
      <c r="A9" s="71" t="s">
        <v>5</v>
      </c>
      <c r="B9" s="72"/>
      <c r="D9" s="77" t="s">
        <v>6</v>
      </c>
      <c r="E9" s="78"/>
      <c r="F9" s="67"/>
      <c r="G9" s="68"/>
      <c r="H9" s="68"/>
      <c r="I9" s="69"/>
      <c r="K9" s="77" t="s">
        <v>7</v>
      </c>
      <c r="L9" s="78"/>
      <c r="M9" s="83"/>
      <c r="N9" s="84"/>
    </row>
    <row r="10" spans="1:15" ht="8.25" customHeight="1" x14ac:dyDescent="0.25">
      <c r="A10" s="73"/>
      <c r="B10" s="74"/>
      <c r="C10" s="7"/>
      <c r="E10" s="8"/>
      <c r="F10" s="8"/>
      <c r="M10" s="8"/>
      <c r="N10" s="2"/>
    </row>
    <row r="11" spans="1:15" ht="30" customHeight="1" x14ac:dyDescent="0.25">
      <c r="A11" s="75"/>
      <c r="B11" s="76"/>
      <c r="D11" s="77" t="s">
        <v>8</v>
      </c>
      <c r="E11" s="78"/>
      <c r="F11" s="67"/>
      <c r="G11" s="68"/>
      <c r="H11" s="68"/>
      <c r="I11" s="69"/>
      <c r="K11" s="77" t="s">
        <v>9</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17.75" customHeight="1" x14ac:dyDescent="0.25">
      <c r="A14" s="26">
        <v>1</v>
      </c>
      <c r="B14" s="92" t="s">
        <v>51</v>
      </c>
      <c r="C14" s="12"/>
      <c r="D14" s="44">
        <v>135</v>
      </c>
      <c r="E14" s="44" t="s">
        <v>50</v>
      </c>
      <c r="F14" s="13"/>
      <c r="G14" s="11">
        <v>0</v>
      </c>
      <c r="H14" s="1">
        <f>+ROUND(F14*G14,0)</f>
        <v>0</v>
      </c>
      <c r="I14" s="11">
        <v>0</v>
      </c>
      <c r="J14" s="1">
        <f t="shared" ref="J14:J18" si="0">ROUND(F14*I14,0)</f>
        <v>0</v>
      </c>
      <c r="K14" s="1">
        <f t="shared" ref="K14:K18" si="1">ROUND(F14+H14+J14,0)</f>
        <v>0</v>
      </c>
      <c r="L14" s="1">
        <f t="shared" ref="L14:L18" si="2">ROUND(F14*D14,0)</f>
        <v>0</v>
      </c>
      <c r="M14" s="1">
        <f t="shared" ref="M14:M18" si="3">ROUND(L14*G14,0)</f>
        <v>0</v>
      </c>
      <c r="N14" s="1">
        <f t="shared" ref="N14:N18" si="4">ROUND(L14*I14,0)</f>
        <v>0</v>
      </c>
      <c r="O14" s="27">
        <f t="shared" ref="O14:O18" si="5">ROUND(L14+N14+M14,0)</f>
        <v>0</v>
      </c>
    </row>
    <row r="15" spans="1:15" s="9" customFormat="1" ht="117.75" customHeight="1" x14ac:dyDescent="0.25">
      <c r="A15" s="26">
        <f>1+A14</f>
        <v>2</v>
      </c>
      <c r="B15" s="92" t="s">
        <v>52</v>
      </c>
      <c r="C15" s="12"/>
      <c r="D15" s="44">
        <v>200</v>
      </c>
      <c r="E15" s="44" t="s">
        <v>50</v>
      </c>
      <c r="F15" s="13"/>
      <c r="G15" s="11">
        <v>0</v>
      </c>
      <c r="H15" s="1">
        <f t="shared" ref="H15:H18" si="6">+ROUND(F15*G15,0)</f>
        <v>0</v>
      </c>
      <c r="I15" s="11">
        <v>0</v>
      </c>
      <c r="J15" s="1">
        <f t="shared" si="0"/>
        <v>0</v>
      </c>
      <c r="K15" s="1">
        <f t="shared" si="1"/>
        <v>0</v>
      </c>
      <c r="L15" s="1">
        <f t="shared" si="2"/>
        <v>0</v>
      </c>
      <c r="M15" s="1">
        <f t="shared" si="3"/>
        <v>0</v>
      </c>
      <c r="N15" s="1">
        <f t="shared" si="4"/>
        <v>0</v>
      </c>
      <c r="O15" s="27">
        <f t="shared" si="5"/>
        <v>0</v>
      </c>
    </row>
    <row r="16" spans="1:15" s="9" customFormat="1" ht="117.75" customHeight="1" x14ac:dyDescent="0.25">
      <c r="A16" s="26">
        <f t="shared" ref="A16:A18" si="7">1+A15</f>
        <v>3</v>
      </c>
      <c r="B16" s="45" t="s">
        <v>53</v>
      </c>
      <c r="C16" s="12"/>
      <c r="D16" s="44">
        <v>135</v>
      </c>
      <c r="E16" s="44" t="s">
        <v>50</v>
      </c>
      <c r="F16" s="13"/>
      <c r="G16" s="11">
        <v>0</v>
      </c>
      <c r="H16" s="1">
        <f t="shared" si="6"/>
        <v>0</v>
      </c>
      <c r="I16" s="11">
        <v>0</v>
      </c>
      <c r="J16" s="1">
        <f t="shared" si="0"/>
        <v>0</v>
      </c>
      <c r="K16" s="1">
        <f t="shared" si="1"/>
        <v>0</v>
      </c>
      <c r="L16" s="1">
        <f t="shared" si="2"/>
        <v>0</v>
      </c>
      <c r="M16" s="1">
        <f t="shared" si="3"/>
        <v>0</v>
      </c>
      <c r="N16" s="1">
        <f t="shared" si="4"/>
        <v>0</v>
      </c>
      <c r="O16" s="27">
        <f t="shared" si="5"/>
        <v>0</v>
      </c>
    </row>
    <row r="17" spans="1:15" s="9" customFormat="1" ht="117.75" customHeight="1" x14ac:dyDescent="0.25">
      <c r="A17" s="26">
        <f t="shared" si="7"/>
        <v>4</v>
      </c>
      <c r="B17" s="45" t="s">
        <v>54</v>
      </c>
      <c r="C17" s="12"/>
      <c r="D17" s="44">
        <v>135</v>
      </c>
      <c r="E17" s="44" t="s">
        <v>50</v>
      </c>
      <c r="F17" s="13"/>
      <c r="G17" s="11">
        <v>0</v>
      </c>
      <c r="H17" s="1">
        <f t="shared" si="6"/>
        <v>0</v>
      </c>
      <c r="I17" s="11">
        <v>0</v>
      </c>
      <c r="J17" s="1">
        <f t="shared" si="0"/>
        <v>0</v>
      </c>
      <c r="K17" s="1">
        <f t="shared" si="1"/>
        <v>0</v>
      </c>
      <c r="L17" s="1">
        <f t="shared" si="2"/>
        <v>0</v>
      </c>
      <c r="M17" s="1">
        <f t="shared" si="3"/>
        <v>0</v>
      </c>
      <c r="N17" s="1">
        <f t="shared" si="4"/>
        <v>0</v>
      </c>
      <c r="O17" s="27">
        <f t="shared" si="5"/>
        <v>0</v>
      </c>
    </row>
    <row r="18" spans="1:15" s="9" customFormat="1" ht="117.75" customHeight="1" thickBot="1" x14ac:dyDescent="0.3">
      <c r="A18" s="26">
        <f t="shared" si="7"/>
        <v>5</v>
      </c>
      <c r="B18" s="45" t="s">
        <v>55</v>
      </c>
      <c r="C18" s="12"/>
      <c r="D18" s="44">
        <v>1</v>
      </c>
      <c r="E18" s="44" t="s">
        <v>50</v>
      </c>
      <c r="F18" s="13"/>
      <c r="G18" s="11">
        <v>0</v>
      </c>
      <c r="H18" s="1">
        <f t="shared" si="6"/>
        <v>0</v>
      </c>
      <c r="I18" s="11">
        <v>0</v>
      </c>
      <c r="J18" s="1">
        <f t="shared" si="0"/>
        <v>0</v>
      </c>
      <c r="K18" s="1">
        <f t="shared" si="1"/>
        <v>0</v>
      </c>
      <c r="L18" s="1">
        <f t="shared" si="2"/>
        <v>0</v>
      </c>
      <c r="M18" s="1">
        <f t="shared" si="3"/>
        <v>0</v>
      </c>
      <c r="N18" s="1">
        <f t="shared" si="4"/>
        <v>0</v>
      </c>
      <c r="O18" s="27">
        <f t="shared" si="5"/>
        <v>0</v>
      </c>
    </row>
    <row r="19" spans="1:15" s="9" customFormat="1" ht="42" customHeight="1" thickBot="1" x14ac:dyDescent="0.3">
      <c r="A19" s="79" t="s">
        <v>25</v>
      </c>
      <c r="B19" s="80"/>
      <c r="C19" s="80"/>
      <c r="D19" s="80"/>
      <c r="E19" s="80"/>
      <c r="F19" s="80"/>
      <c r="G19" s="80"/>
      <c r="H19" s="80"/>
      <c r="I19" s="80"/>
      <c r="J19" s="80"/>
      <c r="K19" s="80"/>
      <c r="L19" s="52" t="s">
        <v>26</v>
      </c>
      <c r="M19" s="53"/>
      <c r="N19" s="53"/>
      <c r="O19" s="35">
        <f>SUMIF(G:G,0%,L:L)+SUMIF(G:G,"",L:L)</f>
        <v>0</v>
      </c>
    </row>
    <row r="20" spans="1:15" s="9" customFormat="1" ht="39" customHeight="1" x14ac:dyDescent="0.25">
      <c r="A20" s="58" t="s">
        <v>47</v>
      </c>
      <c r="B20" s="59"/>
      <c r="C20" s="59"/>
      <c r="D20" s="59"/>
      <c r="E20" s="59"/>
      <c r="F20" s="59"/>
      <c r="G20" s="59"/>
      <c r="H20" s="59"/>
      <c r="I20" s="59"/>
      <c r="J20" s="59"/>
      <c r="K20" s="60"/>
      <c r="L20" s="50" t="s">
        <v>27</v>
      </c>
      <c r="M20" s="51"/>
      <c r="N20" s="51"/>
      <c r="O20" s="36">
        <f>SUMIF(G:G,5%,L:L)</f>
        <v>0</v>
      </c>
    </row>
    <row r="21" spans="1:15" s="9" customFormat="1" ht="30" customHeight="1" x14ac:dyDescent="0.25">
      <c r="A21" s="61"/>
      <c r="B21" s="62"/>
      <c r="C21" s="62"/>
      <c r="D21" s="62"/>
      <c r="E21" s="62"/>
      <c r="F21" s="62"/>
      <c r="G21" s="62"/>
      <c r="H21" s="62"/>
      <c r="I21" s="62"/>
      <c r="J21" s="62"/>
      <c r="K21" s="63"/>
      <c r="L21" s="50" t="s">
        <v>28</v>
      </c>
      <c r="M21" s="51"/>
      <c r="N21" s="51"/>
      <c r="O21" s="36">
        <f>SUMIF(G:G,19%,L:L)</f>
        <v>0</v>
      </c>
    </row>
    <row r="22" spans="1:15" s="9" customFormat="1" ht="30" customHeight="1" x14ac:dyDescent="0.25">
      <c r="A22" s="61"/>
      <c r="B22" s="62"/>
      <c r="C22" s="62"/>
      <c r="D22" s="62"/>
      <c r="E22" s="62"/>
      <c r="F22" s="62"/>
      <c r="G22" s="62"/>
      <c r="H22" s="62"/>
      <c r="I22" s="62"/>
      <c r="J22" s="62"/>
      <c r="K22" s="63"/>
      <c r="L22" s="48" t="s">
        <v>21</v>
      </c>
      <c r="M22" s="49"/>
      <c r="N22" s="49"/>
      <c r="O22" s="37">
        <f>SUM(O19:O21)</f>
        <v>0</v>
      </c>
    </row>
    <row r="23" spans="1:15" s="9" customFormat="1" ht="30" customHeight="1" x14ac:dyDescent="0.25">
      <c r="A23" s="61"/>
      <c r="B23" s="62"/>
      <c r="C23" s="62"/>
      <c r="D23" s="62"/>
      <c r="E23" s="62"/>
      <c r="F23" s="62"/>
      <c r="G23" s="62"/>
      <c r="H23" s="62"/>
      <c r="I23" s="62"/>
      <c r="J23" s="62"/>
      <c r="K23" s="63"/>
      <c r="L23" s="46" t="s">
        <v>29</v>
      </c>
      <c r="M23" s="47"/>
      <c r="N23" s="47"/>
      <c r="O23" s="38">
        <f>SUMIF(G:G,5%,M:M)</f>
        <v>0</v>
      </c>
    </row>
    <row r="24" spans="1:15" s="9" customFormat="1" ht="30" customHeight="1" x14ac:dyDescent="0.25">
      <c r="A24" s="61"/>
      <c r="B24" s="62"/>
      <c r="C24" s="62"/>
      <c r="D24" s="62"/>
      <c r="E24" s="62"/>
      <c r="F24" s="62"/>
      <c r="G24" s="62"/>
      <c r="H24" s="62"/>
      <c r="I24" s="62"/>
      <c r="J24" s="62"/>
      <c r="K24" s="63"/>
      <c r="L24" s="46" t="s">
        <v>30</v>
      </c>
      <c r="M24" s="47"/>
      <c r="N24" s="47"/>
      <c r="O24" s="38">
        <f>SUMIF(G:G,19%,M:M)</f>
        <v>0</v>
      </c>
    </row>
    <row r="25" spans="1:15" s="9" customFormat="1" ht="30" customHeight="1" x14ac:dyDescent="0.25">
      <c r="A25" s="61"/>
      <c r="B25" s="62"/>
      <c r="C25" s="62"/>
      <c r="D25" s="62"/>
      <c r="E25" s="62"/>
      <c r="F25" s="62"/>
      <c r="G25" s="62"/>
      <c r="H25" s="62"/>
      <c r="I25" s="62"/>
      <c r="J25" s="62"/>
      <c r="K25" s="63"/>
      <c r="L25" s="48" t="s">
        <v>31</v>
      </c>
      <c r="M25" s="49"/>
      <c r="N25" s="49"/>
      <c r="O25" s="37">
        <f>SUM(O23:O24)</f>
        <v>0</v>
      </c>
    </row>
    <row r="26" spans="1:15" s="9" customFormat="1" ht="30" customHeight="1" x14ac:dyDescent="0.25">
      <c r="A26" s="61"/>
      <c r="B26" s="62"/>
      <c r="C26" s="62"/>
      <c r="D26" s="62"/>
      <c r="E26" s="62"/>
      <c r="F26" s="62"/>
      <c r="G26" s="62"/>
      <c r="H26" s="62"/>
      <c r="I26" s="62"/>
      <c r="J26" s="62"/>
      <c r="K26" s="63"/>
      <c r="L26" s="50" t="s">
        <v>32</v>
      </c>
      <c r="M26" s="51"/>
      <c r="N26" s="51"/>
      <c r="O26" s="36">
        <f>SUMIF(I:I,8%,N:N)</f>
        <v>0</v>
      </c>
    </row>
    <row r="27" spans="1:15" s="9" customFormat="1" ht="37.5" customHeight="1" x14ac:dyDescent="0.25">
      <c r="A27" s="61"/>
      <c r="B27" s="62"/>
      <c r="C27" s="62"/>
      <c r="D27" s="62"/>
      <c r="E27" s="62"/>
      <c r="F27" s="62"/>
      <c r="G27" s="62"/>
      <c r="H27" s="62"/>
      <c r="I27" s="62"/>
      <c r="J27" s="62"/>
      <c r="K27" s="63"/>
      <c r="L27" s="56" t="s">
        <v>33</v>
      </c>
      <c r="M27" s="57"/>
      <c r="N27" s="57"/>
      <c r="O27" s="37">
        <f>SUM(O26)</f>
        <v>0</v>
      </c>
    </row>
    <row r="28" spans="1:15" s="9" customFormat="1" ht="32.25" customHeight="1" thickBot="1" x14ac:dyDescent="0.3">
      <c r="A28" s="64"/>
      <c r="B28" s="65"/>
      <c r="C28" s="65"/>
      <c r="D28" s="65"/>
      <c r="E28" s="65"/>
      <c r="F28" s="65"/>
      <c r="G28" s="65"/>
      <c r="H28" s="65"/>
      <c r="I28" s="65"/>
      <c r="J28" s="65"/>
      <c r="K28" s="66"/>
      <c r="L28" s="54" t="s">
        <v>34</v>
      </c>
      <c r="M28" s="55"/>
      <c r="N28" s="55"/>
      <c r="O28" s="39">
        <f>+O22+O25+O27</f>
        <v>0</v>
      </c>
    </row>
    <row r="30" spans="1:15" ht="50.1" customHeight="1" thickBot="1" x14ac:dyDescent="0.3">
      <c r="B30" s="70"/>
      <c r="C30" s="70"/>
    </row>
    <row r="31" spans="1:15" x14ac:dyDescent="0.25">
      <c r="B31" s="91" t="s">
        <v>35</v>
      </c>
      <c r="C31" s="91"/>
    </row>
    <row r="32" spans="1:15" ht="15" customHeight="1" x14ac:dyDescent="0.25">
      <c r="M32" s="41"/>
      <c r="N32" s="42"/>
      <c r="O32" s="43"/>
    </row>
    <row r="33" spans="1:17" ht="15.75" customHeight="1" x14ac:dyDescent="0.25">
      <c r="M33" s="41"/>
      <c r="N33" s="42"/>
      <c r="O33" s="43"/>
    </row>
    <row r="34" spans="1:17" ht="15" customHeight="1" x14ac:dyDescent="0.25">
      <c r="A34" s="10" t="s">
        <v>36</v>
      </c>
      <c r="M34" s="41"/>
      <c r="N34" s="42"/>
      <c r="O34" s="43"/>
    </row>
    <row r="35" spans="1:17" x14ac:dyDescent="0.25">
      <c r="A35" s="90" t="s">
        <v>37</v>
      </c>
      <c r="B35" s="90"/>
      <c r="C35" s="90"/>
      <c r="D35" s="90"/>
      <c r="E35" s="90"/>
      <c r="F35" s="90"/>
      <c r="G35" s="90"/>
      <c r="H35" s="90"/>
      <c r="I35" s="90"/>
      <c r="J35" s="90"/>
      <c r="K35" s="90"/>
      <c r="L35" s="90"/>
      <c r="M35" s="90"/>
      <c r="N35" s="90"/>
      <c r="O35" s="90"/>
      <c r="P35" s="2"/>
      <c r="Q35" s="2"/>
    </row>
    <row r="36" spans="1:17" ht="15" customHeight="1" x14ac:dyDescent="0.25">
      <c r="A36" s="89" t="s">
        <v>38</v>
      </c>
      <c r="B36" s="89"/>
      <c r="C36" s="89"/>
      <c r="D36" s="89"/>
      <c r="E36" s="89"/>
      <c r="F36" s="89"/>
      <c r="G36" s="89"/>
      <c r="H36" s="89"/>
      <c r="I36" s="89"/>
      <c r="J36" s="89"/>
      <c r="K36" s="89"/>
      <c r="L36" s="89"/>
      <c r="M36" s="89"/>
      <c r="N36" s="89"/>
      <c r="O36" s="89"/>
      <c r="P36" s="40"/>
      <c r="Q36" s="40"/>
    </row>
    <row r="37" spans="1:17" x14ac:dyDescent="0.25">
      <c r="A37" s="88" t="s">
        <v>39</v>
      </c>
      <c r="B37" s="88"/>
      <c r="C37" s="88"/>
      <c r="D37" s="88"/>
      <c r="E37" s="88"/>
      <c r="F37" s="88"/>
      <c r="G37" s="88"/>
      <c r="H37" s="88"/>
      <c r="I37" s="88"/>
      <c r="J37" s="88"/>
      <c r="K37" s="88"/>
      <c r="L37" s="88"/>
      <c r="M37" s="88"/>
      <c r="N37" s="88"/>
      <c r="O37" s="88"/>
      <c r="P37" s="5"/>
      <c r="Q37" s="5"/>
    </row>
    <row r="38" spans="1:17" x14ac:dyDescent="0.25">
      <c r="A38" s="88" t="s">
        <v>40</v>
      </c>
      <c r="B38" s="88"/>
      <c r="C38" s="88"/>
      <c r="D38" s="88"/>
      <c r="E38" s="88"/>
      <c r="F38" s="88"/>
      <c r="G38" s="88"/>
      <c r="H38" s="88"/>
      <c r="I38" s="88"/>
      <c r="J38" s="88"/>
      <c r="K38" s="88"/>
      <c r="L38" s="88"/>
      <c r="M38" s="88"/>
      <c r="N38" s="88"/>
      <c r="O38" s="88"/>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Kmk65/MBQCvISdiJnNmI86Nvc6LVQDRBUcQ65u0H2DHUt4QKRjK5hxcCQlVMJhBDBU5gFFnJpWTxwhO/8eTSAA==" saltValue="xmHMlii6LENI/QkdgiuRfA==" spinCount="100000" sheet="1" selectLockedCells="1"/>
  <mergeCells count="35">
    <mergeCell ref="A38:O38"/>
    <mergeCell ref="A37:O37"/>
    <mergeCell ref="A36:O36"/>
    <mergeCell ref="A35:O35"/>
    <mergeCell ref="B31:C31"/>
    <mergeCell ref="A2:A5"/>
    <mergeCell ref="B2:M2"/>
    <mergeCell ref="N2:O2"/>
    <mergeCell ref="B3:M3"/>
    <mergeCell ref="N3:O3"/>
    <mergeCell ref="B4:M5"/>
    <mergeCell ref="N4:O4"/>
    <mergeCell ref="N5:O5"/>
    <mergeCell ref="M11:N11"/>
    <mergeCell ref="M9:N9"/>
    <mergeCell ref="K9:L9"/>
    <mergeCell ref="K11:L11"/>
    <mergeCell ref="F11:I11"/>
    <mergeCell ref="A20:K28"/>
    <mergeCell ref="F9:I9"/>
    <mergeCell ref="B30:C30"/>
    <mergeCell ref="A9:B11"/>
    <mergeCell ref="D9:E9"/>
    <mergeCell ref="D11:E11"/>
    <mergeCell ref="A19:K19"/>
    <mergeCell ref="L28:N28"/>
    <mergeCell ref="L27:N27"/>
    <mergeCell ref="L26:N26"/>
    <mergeCell ref="L25:N25"/>
    <mergeCell ref="L24:N24"/>
    <mergeCell ref="L23:N23"/>
    <mergeCell ref="L22:N22"/>
    <mergeCell ref="L21:N21"/>
    <mergeCell ref="L20:N20"/>
    <mergeCell ref="L19:N1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8"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2024-07-22T16:42:40Z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