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CONTRATACION DIRECTA 2024/2. F-CD-007 DES ACADEMICO/3. DOCUMENTOS A PUBLICAR/"/>
    </mc:Choice>
  </mc:AlternateContent>
  <xr:revisionPtr revIDLastSave="91" documentId="8_{CEFAB021-60B7-4ED8-9FC4-BC92A6CD8C81}" xr6:coauthVersionLast="47" xr6:coauthVersionMax="47" xr10:uidLastSave="{7B7C774A-3FA0-4737-AAE5-863A7F6C388A}"/>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7" l="1"/>
  <c r="J18" i="7"/>
  <c r="H18" i="7"/>
  <c r="L16" i="7"/>
  <c r="L17" i="7"/>
  <c r="N17" i="7" s="1"/>
  <c r="J16" i="7"/>
  <c r="J17" i="7"/>
  <c r="H16" i="7"/>
  <c r="H17" i="7"/>
  <c r="K18" i="7" l="1"/>
  <c r="M18" i="7"/>
  <c r="N18" i="7"/>
  <c r="O18" i="7" s="1"/>
  <c r="K17" i="7"/>
  <c r="K16" i="7"/>
  <c r="M17" i="7"/>
  <c r="M16" i="7"/>
  <c r="N16" i="7"/>
  <c r="O16" i="7" s="1"/>
  <c r="O17" i="7"/>
  <c r="O23" i="7"/>
  <c r="H15" i="7"/>
  <c r="J15" i="7"/>
  <c r="L15" i="7"/>
  <c r="M15" i="7" s="1"/>
  <c r="O24" i="7" s="1"/>
  <c r="O21" i="7"/>
  <c r="O20" i="7"/>
  <c r="L14" i="7"/>
  <c r="M14" i="7" s="1"/>
  <c r="J14" i="7"/>
  <c r="H14" i="7"/>
  <c r="K15" i="7" l="1"/>
  <c r="N15" i="7"/>
  <c r="O15" i="7" s="1"/>
  <c r="O19" i="7"/>
  <c r="O22" i="7" s="1"/>
  <c r="K14" i="7"/>
  <c r="O25" i="7"/>
  <c r="O26" i="7"/>
  <c r="O27" i="7" s="1"/>
  <c r="N14" i="7"/>
  <c r="O14" i="7" s="1"/>
  <c r="O28" i="7" l="1"/>
</calcChain>
</file>

<file path=xl/sharedStrings.xml><?xml version="1.0" encoding="utf-8"?>
<sst xmlns="http://schemas.openxmlformats.org/spreadsheetml/2006/main" count="62" uniqueCount="56">
  <si>
    <t>MACROPROCESO DE APOYO</t>
  </si>
  <si>
    <t>CÓDIGO: ABSr125</t>
  </si>
  <si>
    <t xml:space="preserve">PROCESO GESTIÓN BIENES Y SERVICIOS </t>
  </si>
  <si>
    <t>VERSIÓN: 4</t>
  </si>
  <si>
    <t>COTIZACIÓN PARA PROCESOS DE BIENES, SERVICIOS U OBRAS</t>
  </si>
  <si>
    <t>VIGENCIA: 2023-11-30</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</si>
  <si>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</si>
  <si>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</si>
  <si>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</si>
  <si>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</si>
  <si>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</si>
  <si>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</si>
  <si>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</si>
  <si>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</si>
  <si>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</si>
  <si>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</si>
  <si>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</si>
  <si>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</si>
  <si>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</si>
  <si>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</si>
  <si>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</si>
  <si>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</si>
  <si>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</si>
  <si>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</si>
  <si>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</si>
  <si>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</si>
  <si>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</si>
  <si>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</si>
  <si>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</si>
  <si>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</si>
  <si>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</si>
  <si>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</si>
  <si>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</si>
  <si>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</si>
  <si>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</si>
  <si>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</si>
  <si>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</si>
  <si>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</si>
  <si>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</si>
  <si>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</si>
  <si>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</si>
  <si>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</si>
  <si>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</si>
  <si>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</si>
  <si>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</si>
  <si>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</si>
  <si>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</si>
  <si>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</si>
  <si>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</si>
  <si>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</si>
  <si>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UNIDAD</t>
  </si>
  <si>
    <t>Servicio de almuerzo en Girardot, Fusagasugá, Chía, Facatativá, Soacha o Ubaté. de la Universidad de Cundinamarca. Consta de: Jugo o gaseosa, una porción de arroz, una porción de principio (frijoles, pastas, lentejas, garbanzo, arvejas o similares), una porción de papa o plátano, una porción de Proteína (carne de res, cerdo, pollo o pescado), Sopa, consomé o una porción de fruta. Lo anterior con menaje básico, servido en loza de porcelana, con cubertería, y Servilletas, salero. Se establece como un monto agotable por lo que se ejecuta hasta agotar el presupuesto asignado.</t>
  </si>
  <si>
    <t>Servicio de Desayuno (por unidad) en la sede, seccional o extensión de la Universidad de Cundinamarca (Girardot, Fusagasugá, Soacha, Chía, Facatativá o Ubaté). Consta de una de estas opciones (Huevos al gusto, tamal o caldo) acompañado con cafe o chocolate, Jugo de naranja y pan o arepa. Se establece como un monto agotable por lo que se ejecuta hasta agotar el presupuesto asignado</t>
  </si>
  <si>
    <t>Servicio de refrigerio en la sede, seccional o extensión de Universidad de Cundinamarca (Girardot, Fusagasugá, Soacha, Chía, Facatativá o Ubaté). Consta de una de estas opciones (buñuelo, arepa, almojábana, pastel o mantecada) y Jugo en caja. Se establece como un monto agotable por lo que se ejecuta hasta agotar el presupuesto asignado.</t>
  </si>
  <si>
    <t>Servicio de refrigerio en la sede, seccional o extensión de la Universidad de Cundinamarca (Girardot, Fusagasugá, Soacha, Chía, Facatativá o Ubaté). Consta de una de estas opciones (sándwich Club, creps de pollo, Wrap de pollo o carne, Rollitos de salchicha y queso, arepa de huevo con carne desmechada, ensalada de frutas con helado) y Jugo natural o avena y/o papas a la francesa. Se establece como un monto agotable por lo que se ejecuta hasta agotar el presupuesto asignado</t>
  </si>
  <si>
    <t>Servicio de estación de café en la sede, seccional o extensión de la Universidad de Cundinamarca (Estación de Café, aromáticas, agua purificada).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</si>
</sst>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7" xfId="0" applyFont="1" applyFill="1" applyBorder="1" applyAlignment="1" applyProtection="1">
      <alignment horizontal="center" vertical="center" wrapText="1"/>
      <protection hidden="1"/>
    </xf>
    <xf numFmtId="0" fontId="7" fillId="3" borderId="28" xfId="0" applyFont="1" applyFill="1" applyBorder="1" applyAlignment="1" applyProtection="1">
      <alignment horizontal="center" vertical="center" wrapText="1"/>
      <protection hidden="1"/>
    </xf>
    <xf numFmtId="43" fontId="7" fillId="3" borderId="28" xfId="3"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0" fontId="3" fillId="0" borderId="29" xfId="0" applyFont="1" applyBorder="1" applyAlignment="1" applyProtection="1">
      <alignment horizontal="center" vertical="center"/>
      <protection hidden="1"/>
    </xf>
    <xf numFmtId="43" fontId="3" fillId="0" borderId="34"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4" xfId="4" applyFont="1" applyBorder="1" applyAlignment="1" applyProtection="1">
      <alignment vertical="center"/>
      <protection hidden="1"/>
    </xf>
    <xf numFmtId="43" fontId="6" fillId="0" borderId="34" xfId="4" applyFont="1" applyBorder="1" applyAlignment="1" applyProtection="1">
      <alignment vertical="center"/>
      <protection hidden="1"/>
    </xf>
    <xf numFmtId="43" fontId="3" fillId="0" borderId="34" xfId="4" applyFont="1" applyFill="1" applyBorder="1" applyAlignment="1" applyProtection="1">
      <alignment vertical="center"/>
      <protection hidden="1"/>
    </xf>
    <xf numFmtId="43" fontId="6" fillId="0" borderId="35"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2" fillId="0" borderId="37" xfId="0" applyFont="1" applyBorder="1" applyAlignment="1">
      <alignment wrapText="1"/>
    </xf>
    <xf numFmtId="0" fontId="3" fillId="0" borderId="40" xfId="0" applyFont="1" applyBorder="1" applyAlignment="1" applyProtection="1">
      <alignment horizontal="center" vertical="center"/>
      <protection hidden="1"/>
    </xf>
    <xf numFmtId="0" fontId="32" fillId="0" borderId="41" xfId="0" applyFont="1" applyBorder="1" applyAlignment="1">
      <alignment wrapText="1"/>
    </xf>
    <xf numFmtId="0" fontId="3" fillId="35" borderId="42" xfId="0" applyFont="1" applyFill="1" applyBorder="1" applyAlignment="1" applyProtection="1">
      <alignment horizontal="left" vertical="center" wrapText="1"/>
      <protection locked="0"/>
    </xf>
    <xf numFmtId="0" fontId="3" fillId="0" borderId="42" xfId="0" applyFont="1" applyBorder="1" applyAlignment="1" applyProtection="1">
      <alignment horizontal="center" vertical="center" wrapText="1"/>
      <protection hidden="1"/>
    </xf>
    <xf numFmtId="0" fontId="1" fillId="0" borderId="42" xfId="0" applyFont="1" applyBorder="1" applyAlignment="1" applyProtection="1">
      <alignment horizontal="center" vertical="center" wrapText="1"/>
      <protection hidden="1"/>
    </xf>
    <xf numFmtId="164" fontId="9" fillId="35" borderId="42" xfId="4" applyNumberFormat="1" applyFont="1" applyFill="1" applyBorder="1" applyAlignment="1" applyProtection="1">
      <alignment horizontal="center" vertical="center"/>
      <protection locked="0"/>
    </xf>
    <xf numFmtId="9" fontId="3" fillId="35" borderId="42" xfId="1" applyFont="1" applyFill="1" applyBorder="1" applyAlignment="1" applyProtection="1">
      <alignment horizontal="center" vertical="center"/>
      <protection locked="0"/>
    </xf>
    <xf numFmtId="43" fontId="3" fillId="0" borderId="42" xfId="3" applyFont="1" applyFill="1" applyBorder="1" applyAlignment="1" applyProtection="1">
      <alignment horizontal="center" vertical="center"/>
      <protection hidden="1"/>
    </xf>
    <xf numFmtId="43" fontId="3" fillId="0" borderId="43" xfId="3" applyFont="1" applyFill="1" applyBorder="1" applyAlignment="1" applyProtection="1">
      <alignment vertical="center"/>
      <protection hidden="1"/>
    </xf>
    <xf numFmtId="43" fontId="3" fillId="0" borderId="39"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0" fontId="32" fillId="0" borderId="1" xfId="0" applyFont="1" applyBorder="1" applyAlignment="1">
      <alignment wrapText="1"/>
    </xf>
    <xf numFmtId="43" fontId="3" fillId="0" borderId="1" xfId="3" applyFont="1" applyFill="1" applyBorder="1" applyAlignment="1" applyProtection="1">
      <alignment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24"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0" borderId="30"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29"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29"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topLeftCell="B16" zoomScale="70" zoomScaleNormal="70" zoomScaleSheetLayoutView="70" zoomScalePageLayoutView="55" workbookViewId="0">
      <selection activeCell="C17" sqref="C1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1</v>
      </c>
      <c r="O2" s="65"/>
    </row>
    <row r="3" spans="1:15" ht="15.75" customHeight="1" x14ac:dyDescent="0.25">
      <c r="A3" s="63"/>
      <c r="B3" s="64" t="s">
        <v>2</v>
      </c>
      <c r="C3" s="64"/>
      <c r="D3" s="64"/>
      <c r="E3" s="64"/>
      <c r="F3" s="64"/>
      <c r="G3" s="64"/>
      <c r="H3" s="64"/>
      <c r="I3" s="64"/>
      <c r="J3" s="64"/>
      <c r="K3" s="64"/>
      <c r="L3" s="64"/>
      <c r="M3" s="64"/>
      <c r="N3" s="65" t="s">
        <v>3</v>
      </c>
      <c r="O3" s="65"/>
    </row>
    <row r="4" spans="1:15" ht="16.5" customHeight="1" x14ac:dyDescent="0.25">
      <c r="A4" s="63"/>
      <c r="B4" s="64" t="s">
        <v>4</v>
      </c>
      <c r="C4" s="64"/>
      <c r="D4" s="64"/>
      <c r="E4" s="64"/>
      <c r="F4" s="64"/>
      <c r="G4" s="64"/>
      <c r="H4" s="64"/>
      <c r="I4" s="64"/>
      <c r="J4" s="64"/>
      <c r="K4" s="64"/>
      <c r="L4" s="64"/>
      <c r="M4" s="64"/>
      <c r="N4" s="65" t="s">
        <v>5</v>
      </c>
      <c r="O4" s="65"/>
    </row>
    <row r="5" spans="1:15" ht="15" customHeight="1" x14ac:dyDescent="0.25">
      <c r="A5" s="63"/>
      <c r="B5" s="64"/>
      <c r="C5" s="64"/>
      <c r="D5" s="64"/>
      <c r="E5" s="64"/>
      <c r="F5" s="64"/>
      <c r="G5" s="64"/>
      <c r="H5" s="64"/>
      <c r="I5" s="64"/>
      <c r="J5" s="64"/>
      <c r="K5" s="64"/>
      <c r="L5" s="64"/>
      <c r="M5" s="64"/>
      <c r="N5" s="65" t="s">
        <v>6</v>
      </c>
      <c r="O5" s="65"/>
    </row>
    <row r="7" spans="1:15" x14ac:dyDescent="0.25">
      <c r="A7" s="5" t="s">
        <v>7</v>
      </c>
    </row>
    <row r="8" spans="1:15" ht="9.9499999999999993" customHeight="1" x14ac:dyDescent="0.25">
      <c r="A8" s="6"/>
    </row>
    <row r="9" spans="1:15" ht="30" customHeight="1" x14ac:dyDescent="0.25">
      <c r="A9" s="85" t="s">
        <v>8</v>
      </c>
      <c r="B9" s="86"/>
      <c r="D9" s="70" t="s">
        <v>9</v>
      </c>
      <c r="E9" s="71"/>
      <c r="F9" s="72"/>
      <c r="G9" s="73"/>
      <c r="H9" s="73"/>
      <c r="I9" s="74"/>
      <c r="K9" s="70" t="s">
        <v>10</v>
      </c>
      <c r="L9" s="71"/>
      <c r="M9" s="68"/>
      <c r="N9" s="69"/>
    </row>
    <row r="10" spans="1:15" ht="8.25" customHeight="1" x14ac:dyDescent="0.25">
      <c r="A10" s="87"/>
      <c r="B10" s="88"/>
      <c r="C10" s="7"/>
      <c r="E10" s="8"/>
      <c r="F10" s="8"/>
      <c r="M10" s="8"/>
      <c r="N10" s="2"/>
    </row>
    <row r="11" spans="1:15" ht="30" customHeight="1" x14ac:dyDescent="0.25">
      <c r="A11" s="89"/>
      <c r="B11" s="90"/>
      <c r="D11" s="70" t="s">
        <v>11</v>
      </c>
      <c r="E11" s="71"/>
      <c r="F11" s="72"/>
      <c r="G11" s="73"/>
      <c r="H11" s="73"/>
      <c r="I11" s="74"/>
      <c r="K11" s="70" t="s">
        <v>12</v>
      </c>
      <c r="L11" s="71"/>
      <c r="M11" s="66"/>
      <c r="N11" s="67"/>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13</v>
      </c>
      <c r="B13" s="25" t="s">
        <v>14</v>
      </c>
      <c r="C13" s="25" t="s">
        <v>15</v>
      </c>
      <c r="D13" s="25" t="s">
        <v>16</v>
      </c>
      <c r="E13" s="25" t="s">
        <v>17</v>
      </c>
      <c r="F13" s="26" t="s">
        <v>18</v>
      </c>
      <c r="G13" s="26" t="s">
        <v>19</v>
      </c>
      <c r="H13" s="26" t="s">
        <v>20</v>
      </c>
      <c r="I13" s="26" t="s">
        <v>21</v>
      </c>
      <c r="J13" s="26" t="s">
        <v>22</v>
      </c>
      <c r="K13" s="26" t="s">
        <v>23</v>
      </c>
      <c r="L13" s="26" t="s">
        <v>24</v>
      </c>
      <c r="M13" s="26" t="s">
        <v>25</v>
      </c>
      <c r="N13" s="26" t="s">
        <v>26</v>
      </c>
      <c r="O13" s="27" t="s">
        <v>27</v>
      </c>
    </row>
    <row r="14" spans="1:15" s="9" customFormat="1" ht="180.75" customHeight="1" x14ac:dyDescent="0.2">
      <c r="A14" s="28">
        <v>1</v>
      </c>
      <c r="B14" s="45" t="s">
        <v>51</v>
      </c>
      <c r="C14" s="13"/>
      <c r="D14" s="10">
        <v>1</v>
      </c>
      <c r="E14" s="14" t="s">
        <v>50</v>
      </c>
      <c r="F14" s="15">
        <v>0</v>
      </c>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130.5" customHeight="1" x14ac:dyDescent="0.2">
      <c r="A15" s="28">
        <v>2</v>
      </c>
      <c r="B15" s="45" t="s">
        <v>52</v>
      </c>
      <c r="C15" s="13"/>
      <c r="D15" s="10">
        <v>1</v>
      </c>
      <c r="E15" s="14" t="s">
        <v>50</v>
      </c>
      <c r="F15" s="15">
        <v>0</v>
      </c>
      <c r="G15" s="12">
        <v>0</v>
      </c>
      <c r="H15" s="1">
        <f t="shared" ref="H15:H18" si="6">+ROUND(F15*G15,0)</f>
        <v>0</v>
      </c>
      <c r="I15" s="12">
        <v>0</v>
      </c>
      <c r="J15" s="1">
        <f t="shared" ref="J15:J18" si="7">ROUND(F15*I15,0)</f>
        <v>0</v>
      </c>
      <c r="K15" s="1">
        <f t="shared" ref="K15:K18" si="8">ROUND(F15+H15+J15,0)</f>
        <v>0</v>
      </c>
      <c r="L15" s="1">
        <f t="shared" ref="L15:L18" si="9">ROUND(F15*D15,0)</f>
        <v>0</v>
      </c>
      <c r="M15" s="1">
        <f t="shared" ref="M15:M18" si="10">ROUND(L15*G15,0)</f>
        <v>0</v>
      </c>
      <c r="N15" s="1">
        <f t="shared" ref="N15:N18" si="11">ROUND(L15*I15,0)</f>
        <v>0</v>
      </c>
      <c r="O15" s="29">
        <f t="shared" ref="O15:O18" si="12">ROUND(L15+N15+M15,0)</f>
        <v>0</v>
      </c>
    </row>
    <row r="16" spans="1:15" s="9" customFormat="1" ht="132.75" customHeight="1" x14ac:dyDescent="0.2">
      <c r="A16" s="28">
        <v>3</v>
      </c>
      <c r="B16" s="45" t="s">
        <v>53</v>
      </c>
      <c r="C16" s="13"/>
      <c r="D16" s="10">
        <v>1</v>
      </c>
      <c r="E16" s="14" t="s">
        <v>50</v>
      </c>
      <c r="F16" s="15">
        <v>0</v>
      </c>
      <c r="G16" s="12">
        <v>0</v>
      </c>
      <c r="H16" s="1">
        <f t="shared" si="6"/>
        <v>0</v>
      </c>
      <c r="I16" s="12">
        <v>0</v>
      </c>
      <c r="J16" s="1">
        <f t="shared" si="7"/>
        <v>0</v>
      </c>
      <c r="K16" s="1">
        <f t="shared" si="8"/>
        <v>0</v>
      </c>
      <c r="L16" s="1">
        <f t="shared" si="9"/>
        <v>0</v>
      </c>
      <c r="M16" s="1">
        <f t="shared" si="10"/>
        <v>0</v>
      </c>
      <c r="N16" s="1">
        <f t="shared" si="11"/>
        <v>0</v>
      </c>
      <c r="O16" s="29">
        <f t="shared" si="12"/>
        <v>0</v>
      </c>
    </row>
    <row r="17" spans="1:15" s="9" customFormat="1" ht="191.25" customHeight="1" x14ac:dyDescent="0.2">
      <c r="A17" s="46">
        <v>4</v>
      </c>
      <c r="B17" s="47" t="s">
        <v>54</v>
      </c>
      <c r="C17" s="48"/>
      <c r="D17" s="49">
        <v>1</v>
      </c>
      <c r="E17" s="50" t="s">
        <v>50</v>
      </c>
      <c r="F17" s="51">
        <v>0</v>
      </c>
      <c r="G17" s="52">
        <v>0</v>
      </c>
      <c r="H17" s="53">
        <f t="shared" si="6"/>
        <v>0</v>
      </c>
      <c r="I17" s="52">
        <v>0</v>
      </c>
      <c r="J17" s="53">
        <f t="shared" si="7"/>
        <v>0</v>
      </c>
      <c r="K17" s="53">
        <f t="shared" si="8"/>
        <v>0</v>
      </c>
      <c r="L17" s="53">
        <f t="shared" si="9"/>
        <v>0</v>
      </c>
      <c r="M17" s="53">
        <f t="shared" si="10"/>
        <v>0</v>
      </c>
      <c r="N17" s="53">
        <f t="shared" si="11"/>
        <v>0</v>
      </c>
      <c r="O17" s="54">
        <f t="shared" si="12"/>
        <v>0</v>
      </c>
    </row>
    <row r="18" spans="1:15" s="9" customFormat="1" ht="69" customHeight="1" x14ac:dyDescent="0.2">
      <c r="A18" s="56">
        <v>5</v>
      </c>
      <c r="B18" s="57" t="s">
        <v>55</v>
      </c>
      <c r="C18" s="13"/>
      <c r="D18" s="10">
        <v>1</v>
      </c>
      <c r="E18" s="14" t="s">
        <v>50</v>
      </c>
      <c r="F18" s="15">
        <v>0</v>
      </c>
      <c r="G18" s="12">
        <v>0</v>
      </c>
      <c r="H18" s="1">
        <f t="shared" si="6"/>
        <v>0</v>
      </c>
      <c r="I18" s="12">
        <v>0</v>
      </c>
      <c r="J18" s="1">
        <f t="shared" si="7"/>
        <v>0</v>
      </c>
      <c r="K18" s="1">
        <f t="shared" si="8"/>
        <v>0</v>
      </c>
      <c r="L18" s="1">
        <f t="shared" si="9"/>
        <v>0</v>
      </c>
      <c r="M18" s="1">
        <f t="shared" si="10"/>
        <v>0</v>
      </c>
      <c r="N18" s="1">
        <f t="shared" si="11"/>
        <v>0</v>
      </c>
      <c r="O18" s="58">
        <f t="shared" si="12"/>
        <v>0</v>
      </c>
    </row>
    <row r="19" spans="1:15" s="9" customFormat="1" ht="42" customHeight="1" thickBot="1" x14ac:dyDescent="0.3">
      <c r="A19" s="91" t="s">
        <v>28</v>
      </c>
      <c r="B19" s="92"/>
      <c r="C19" s="92"/>
      <c r="D19" s="92"/>
      <c r="E19" s="92"/>
      <c r="F19" s="92"/>
      <c r="G19" s="92"/>
      <c r="H19" s="92"/>
      <c r="I19" s="92"/>
      <c r="J19" s="92"/>
      <c r="K19" s="92"/>
      <c r="L19" s="103" t="s">
        <v>29</v>
      </c>
      <c r="M19" s="104"/>
      <c r="N19" s="104"/>
      <c r="O19" s="55">
        <f>SUMIF(G:G,0%,L:L)+SUMIF(G:G,"",L:L)</f>
        <v>0</v>
      </c>
    </row>
    <row r="20" spans="1:15" s="9" customFormat="1" ht="39" customHeight="1" x14ac:dyDescent="0.25">
      <c r="A20" s="75" t="s">
        <v>30</v>
      </c>
      <c r="B20" s="76"/>
      <c r="C20" s="76"/>
      <c r="D20" s="76"/>
      <c r="E20" s="76"/>
      <c r="F20" s="76"/>
      <c r="G20" s="76"/>
      <c r="H20" s="76"/>
      <c r="I20" s="76"/>
      <c r="J20" s="76"/>
      <c r="K20" s="77"/>
      <c r="L20" s="97" t="s">
        <v>31</v>
      </c>
      <c r="M20" s="98"/>
      <c r="N20" s="98"/>
      <c r="O20" s="37">
        <f>SUMIF(G:G,5%,L:L)</f>
        <v>0</v>
      </c>
    </row>
    <row r="21" spans="1:15" s="9" customFormat="1" ht="30" customHeight="1" x14ac:dyDescent="0.25">
      <c r="A21" s="78"/>
      <c r="B21" s="79"/>
      <c r="C21" s="79"/>
      <c r="D21" s="79"/>
      <c r="E21" s="79"/>
      <c r="F21" s="79"/>
      <c r="G21" s="79"/>
      <c r="H21" s="79"/>
      <c r="I21" s="79"/>
      <c r="J21" s="79"/>
      <c r="K21" s="80"/>
      <c r="L21" s="97" t="s">
        <v>32</v>
      </c>
      <c r="M21" s="98"/>
      <c r="N21" s="98"/>
      <c r="O21" s="37">
        <f>SUMIF(G:G,19%,L:L)</f>
        <v>0</v>
      </c>
    </row>
    <row r="22" spans="1:15" s="9" customFormat="1" ht="30" customHeight="1" x14ac:dyDescent="0.25">
      <c r="A22" s="78"/>
      <c r="B22" s="79"/>
      <c r="C22" s="79"/>
      <c r="D22" s="79"/>
      <c r="E22" s="79"/>
      <c r="F22" s="79"/>
      <c r="G22" s="79"/>
      <c r="H22" s="79"/>
      <c r="I22" s="79"/>
      <c r="J22" s="79"/>
      <c r="K22" s="80"/>
      <c r="L22" s="99" t="s">
        <v>24</v>
      </c>
      <c r="M22" s="100"/>
      <c r="N22" s="100"/>
      <c r="O22" s="38">
        <f>SUM(O19:O21)</f>
        <v>0</v>
      </c>
    </row>
    <row r="23" spans="1:15" s="9" customFormat="1" ht="30" customHeight="1" x14ac:dyDescent="0.25">
      <c r="A23" s="78"/>
      <c r="B23" s="79"/>
      <c r="C23" s="79"/>
      <c r="D23" s="79"/>
      <c r="E23" s="79"/>
      <c r="F23" s="79"/>
      <c r="G23" s="79"/>
      <c r="H23" s="79"/>
      <c r="I23" s="79"/>
      <c r="J23" s="79"/>
      <c r="K23" s="80"/>
      <c r="L23" s="101" t="s">
        <v>33</v>
      </c>
      <c r="M23" s="102"/>
      <c r="N23" s="102"/>
      <c r="O23" s="39">
        <f>SUMIF(G:G,5%,M:M)</f>
        <v>0</v>
      </c>
    </row>
    <row r="24" spans="1:15" s="9" customFormat="1" ht="30" customHeight="1" x14ac:dyDescent="0.25">
      <c r="A24" s="78"/>
      <c r="B24" s="79"/>
      <c r="C24" s="79"/>
      <c r="D24" s="79"/>
      <c r="E24" s="79"/>
      <c r="F24" s="79"/>
      <c r="G24" s="79"/>
      <c r="H24" s="79"/>
      <c r="I24" s="79"/>
      <c r="J24" s="79"/>
      <c r="K24" s="80"/>
      <c r="L24" s="101" t="s">
        <v>34</v>
      </c>
      <c r="M24" s="102"/>
      <c r="N24" s="102"/>
      <c r="O24" s="39">
        <f>SUMIF(G:G,19%,M:M)</f>
        <v>0</v>
      </c>
    </row>
    <row r="25" spans="1:15" s="9" customFormat="1" ht="30" customHeight="1" x14ac:dyDescent="0.25">
      <c r="A25" s="78"/>
      <c r="B25" s="79"/>
      <c r="C25" s="79"/>
      <c r="D25" s="79"/>
      <c r="E25" s="79"/>
      <c r="F25" s="79"/>
      <c r="G25" s="79"/>
      <c r="H25" s="79"/>
      <c r="I25" s="79"/>
      <c r="J25" s="79"/>
      <c r="K25" s="80"/>
      <c r="L25" s="99" t="s">
        <v>35</v>
      </c>
      <c r="M25" s="100"/>
      <c r="N25" s="100"/>
      <c r="O25" s="38">
        <f>SUM(O23:O24)</f>
        <v>0</v>
      </c>
    </row>
    <row r="26" spans="1:15" s="9" customFormat="1" ht="30" customHeight="1" x14ac:dyDescent="0.25">
      <c r="A26" s="78"/>
      <c r="B26" s="79"/>
      <c r="C26" s="79"/>
      <c r="D26" s="79"/>
      <c r="E26" s="79"/>
      <c r="F26" s="79"/>
      <c r="G26" s="79"/>
      <c r="H26" s="79"/>
      <c r="I26" s="79"/>
      <c r="J26" s="79"/>
      <c r="K26" s="80"/>
      <c r="L26" s="97" t="s">
        <v>36</v>
      </c>
      <c r="M26" s="98"/>
      <c r="N26" s="98"/>
      <c r="O26" s="37">
        <f>SUMIF(I:I,8%,N:N)</f>
        <v>0</v>
      </c>
    </row>
    <row r="27" spans="1:15" s="9" customFormat="1" ht="37.5" customHeight="1" x14ac:dyDescent="0.25">
      <c r="A27" s="78"/>
      <c r="B27" s="79"/>
      <c r="C27" s="79"/>
      <c r="D27" s="79"/>
      <c r="E27" s="79"/>
      <c r="F27" s="79"/>
      <c r="G27" s="79"/>
      <c r="H27" s="79"/>
      <c r="I27" s="79"/>
      <c r="J27" s="79"/>
      <c r="K27" s="80"/>
      <c r="L27" s="95" t="s">
        <v>37</v>
      </c>
      <c r="M27" s="96"/>
      <c r="N27" s="96"/>
      <c r="O27" s="38">
        <f>SUM(O26)</f>
        <v>0</v>
      </c>
    </row>
    <row r="28" spans="1:15" s="9" customFormat="1" ht="32.25" customHeight="1" thickBot="1" x14ac:dyDescent="0.3">
      <c r="A28" s="81"/>
      <c r="B28" s="82"/>
      <c r="C28" s="82"/>
      <c r="D28" s="82"/>
      <c r="E28" s="82"/>
      <c r="F28" s="82"/>
      <c r="G28" s="82"/>
      <c r="H28" s="82"/>
      <c r="I28" s="82"/>
      <c r="J28" s="82"/>
      <c r="K28" s="83"/>
      <c r="L28" s="93" t="s">
        <v>38</v>
      </c>
      <c r="M28" s="94"/>
      <c r="N28" s="94"/>
      <c r="O28" s="40">
        <f>+O22+O25+O27</f>
        <v>0</v>
      </c>
    </row>
    <row r="30" spans="1:15" ht="50.1" customHeight="1" thickBot="1" x14ac:dyDescent="0.3">
      <c r="B30" s="84"/>
      <c r="C30" s="84"/>
    </row>
    <row r="31" spans="1:15" x14ac:dyDescent="0.25">
      <c r="B31" s="62" t="s">
        <v>39</v>
      </c>
      <c r="C31" s="62"/>
    </row>
    <row r="32" spans="1:15" ht="15" customHeight="1" x14ac:dyDescent="0.25">
      <c r="M32" s="42"/>
      <c r="N32" s="43"/>
      <c r="O32" s="44"/>
    </row>
    <row r="33" spans="1:17" ht="15.75" customHeight="1" x14ac:dyDescent="0.25">
      <c r="M33" s="42"/>
      <c r="N33" s="43"/>
      <c r="O33" s="44"/>
    </row>
    <row r="34" spans="1:17" ht="15" customHeight="1" x14ac:dyDescent="0.25">
      <c r="A34" s="11" t="s">
        <v>40</v>
      </c>
      <c r="M34" s="42"/>
      <c r="N34" s="43"/>
      <c r="O34" s="44"/>
    </row>
    <row r="35" spans="1:17" x14ac:dyDescent="0.25">
      <c r="A35" s="61" t="s">
        <v>41</v>
      </c>
      <c r="B35" s="61"/>
      <c r="C35" s="61"/>
      <c r="D35" s="61"/>
      <c r="E35" s="61"/>
      <c r="F35" s="61"/>
      <c r="G35" s="61"/>
      <c r="H35" s="61"/>
      <c r="I35" s="61"/>
      <c r="J35" s="61"/>
      <c r="K35" s="61"/>
      <c r="L35" s="61"/>
      <c r="M35" s="61"/>
      <c r="N35" s="61"/>
      <c r="O35" s="61"/>
      <c r="P35" s="2"/>
      <c r="Q35" s="2"/>
    </row>
    <row r="36" spans="1:17" ht="15" customHeight="1" x14ac:dyDescent="0.25">
      <c r="A36" s="60" t="s">
        <v>42</v>
      </c>
      <c r="B36" s="60"/>
      <c r="C36" s="60"/>
      <c r="D36" s="60"/>
      <c r="E36" s="60"/>
      <c r="F36" s="60"/>
      <c r="G36" s="60"/>
      <c r="H36" s="60"/>
      <c r="I36" s="60"/>
      <c r="J36" s="60"/>
      <c r="K36" s="60"/>
      <c r="L36" s="60"/>
      <c r="M36" s="60"/>
      <c r="N36" s="60"/>
      <c r="O36" s="60"/>
      <c r="P36" s="41"/>
      <c r="Q36" s="41"/>
    </row>
    <row r="37" spans="1:17" x14ac:dyDescent="0.25">
      <c r="A37" s="59" t="s">
        <v>43</v>
      </c>
      <c r="B37" s="59"/>
      <c r="C37" s="59"/>
      <c r="D37" s="59"/>
      <c r="E37" s="59"/>
      <c r="F37" s="59"/>
      <c r="G37" s="59"/>
      <c r="H37" s="59"/>
      <c r="I37" s="59"/>
      <c r="J37" s="59"/>
      <c r="K37" s="59"/>
      <c r="L37" s="59"/>
      <c r="M37" s="59"/>
      <c r="N37" s="59"/>
      <c r="O37" s="59"/>
      <c r="P37" s="5"/>
      <c r="Q37" s="5"/>
    </row>
    <row r="38" spans="1:17" x14ac:dyDescent="0.25">
      <c r="A38" s="59" t="s">
        <v>44</v>
      </c>
      <c r="B38" s="59"/>
      <c r="C38" s="59"/>
      <c r="D38" s="59"/>
      <c r="E38" s="59"/>
      <c r="F38" s="59"/>
      <c r="G38" s="59"/>
      <c r="H38" s="59"/>
      <c r="I38" s="59"/>
      <c r="J38" s="59"/>
      <c r="K38" s="59"/>
      <c r="L38" s="59"/>
      <c r="M38" s="59"/>
      <c r="N38" s="59"/>
      <c r="O38" s="59"/>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JECPLJ1D+q8qnnG7eAgT38H6SJfdT+uV+eOKO1urkXRLYDrs0dCY5SvETJHpjXW8wbBGI+sUZ7G+XBUIlAVfVA==" saltValue="wuA4GhsgWMA1nqfe61lUCw==" spinCount="100000" sheet="1"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11</v>
      </c>
      <c r="D6" s="30" t="s">
        <v>45</v>
      </c>
      <c r="F6" s="33" t="s">
        <v>46</v>
      </c>
    </row>
    <row r="7" spans="2:6" x14ac:dyDescent="0.25">
      <c r="B7" s="2" t="s">
        <v>47</v>
      </c>
      <c r="D7" s="31">
        <v>0</v>
      </c>
      <c r="F7" s="34">
        <v>0.08</v>
      </c>
    </row>
    <row r="8" spans="2:6" x14ac:dyDescent="0.25">
      <c r="B8" s="2" t="s">
        <v>48</v>
      </c>
      <c r="D8" s="31">
        <v>0.05</v>
      </c>
      <c r="F8" s="35">
        <v>0</v>
      </c>
    </row>
    <row r="9" spans="2:6" x14ac:dyDescent="0.25">
      <c r="B9" s="2" t="s">
        <v>49</v>
      </c>
      <c r="D9" s="31">
        <v>0.19</v>
      </c>
    </row>
    <row r="10" spans="2:6" x14ac:dyDescent="0.25">
      <c r="D10"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dcterms:created xsi:type="dcterms:W3CDTF">2017-04-28T13:22:52Z</dcterms:created>
  <dcterms:modified xsi:type="dcterms:W3CDTF">2024-02-09T15:14:49Z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