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51 FORTALECIMIENTO DE INFRAESTRUCTURA Y RECURSOS TECNOLOGICOS\ANEXOS PARA PUBLICAR\"/>
    </mc:Choice>
  </mc:AlternateContent>
  <bookViews>
    <workbookView xWindow="0" yWindow="0" windowWidth="24000" windowHeight="6630" tabRatio="876"/>
  </bookViews>
  <sheets>
    <sheet name="Bienes y Servicios" sheetId="7" r:id="rId1"/>
    <sheet name="Cálculos" sheetId="2" state="hidden" r:id="rId2"/>
    <sheet name="CONTROL CAMBIOS" sheetId="8" state="hidden" r:id="rId3"/>
  </sheets>
  <definedNames>
    <definedName name="_xlnm.Print_Area" localSheetId="0">'Bienes y Servicios'!$A$1:$O$79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4" i="7" l="1"/>
  <c r="O63"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O61" i="7"/>
  <c r="O60" i="7"/>
  <c r="L14" i="7"/>
  <c r="M14" i="7" s="1"/>
  <c r="J14" i="7"/>
  <c r="H14" i="7"/>
  <c r="M22" i="7" l="1"/>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6" i="7"/>
  <c r="O56" i="7" s="1"/>
  <c r="K56" i="7"/>
  <c r="M58" i="7"/>
  <c r="O58" i="7" s="1"/>
  <c r="K58" i="7"/>
  <c r="K57" i="7"/>
  <c r="N15" i="7"/>
  <c r="O15" i="7" s="1"/>
  <c r="O59" i="7"/>
  <c r="O62" i="7" s="1"/>
  <c r="K14" i="7"/>
  <c r="O65" i="7"/>
  <c r="O66" i="7"/>
  <c r="O67" i="7" s="1"/>
  <c r="N14" i="7"/>
  <c r="O14" i="7" s="1"/>
  <c r="O68" i="7" l="1"/>
</calcChain>
</file>

<file path=xl/sharedStrings.xml><?xml version="1.0" encoding="utf-8"?>
<sst xmlns="http://schemas.openxmlformats.org/spreadsheetml/2006/main" count="186" uniqueCount="112">
  <si>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</si>
  <si>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</si>
  <si>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</si>
  <si>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</si>
  <si>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</si>
  <si>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</si>
  <si>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</si>
  <si>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</si>
  <si>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</si>
  <si>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</si>
  <si>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</si>
  <si>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</si>
  <si>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</si>
  <si>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</si>
  <si>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</si>
  <si>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</si>
  <si>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</si>
  <si>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</si>
  <si>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</si>
  <si>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</si>
  <si>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</si>
  <si>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</si>
  <si>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</si>
  <si>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</si>
  <si>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</si>
  <si>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</si>
  <si>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</si>
  <si>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</si>
  <si>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</si>
  <si>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</si>
  <si>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</si>
  <si>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</si>
  <si>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</si>
  <si>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</si>
  <si>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</si>
  <si>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</si>
  <si>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</si>
  <si>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</si>
  <si>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</si>
  <si>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</si>
  <si>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</si>
  <si>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</si>
  <si>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</si>
  <si>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</si>
  <si>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</si>
  <si>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</si>
  <si>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</si>
  <si>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</si>
  <si>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</si>
  <si>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</si>
  <si>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</si>
  <si>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</si>
  <si>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</si>
  <si>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</si>
  <si>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</si>
  <si>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</si>
  <si>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</si>
  <si>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</si>
  <si>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</si>
  <si>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</si>
  <si>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</si>
  <si>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</si>
  <si>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</si>
  <si>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</si>
  <si>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</si>
  <si>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</si>
  <si>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</si>
  <si>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</si>
  <si>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</si>
  <si>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</si>
  <si>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</si>
  <si>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</si>
  <si>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</si>
  <si>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</si>
  <si>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</si>
  <si>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</si>
  <si>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</si>
  <si>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</si>
  <si>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</si>
  <si>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</si>
  <si>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</si>
  <si>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Acces Point- Ap's INDOOR compatible con la contraladora Virtual SmartZone – Essentials. Verificar en el ANEXO ESPECIFICACIONES TÉCNICAS DE: “FORTALECIMIENTO DE INFRAESTRUCTURA TECNOLOGICA PARA LA SEDE SECCIONALES Y EXTENSIONES UCUNDINAMARCA 2024 – 2025.”</t>
  </si>
  <si>
    <t>Acces Point - Ap's OUTDOOR OMNIDIRECCIONAL compatible con la contraladora Virtual SmartZone – Essentials. Verificar en el ANEXO ESPECIFICACIONES TÉCNICAS DE: “FORTALECIMIENTO DE INFRAESTRUCTURA TECNOLOGICA PARA LA SEDE SECCIONALES Y EXTENSIONES UCUNDINAMARCA 2024 – 2025.”</t>
  </si>
  <si>
    <t>Soporte de montaje Ap's OUTDOOR OMNIDIRECCIONAL/SECTORIAL</t>
  </si>
  <si>
    <t>Soporte de montaje Ap's INDOOR </t>
  </si>
  <si>
    <t>Servicio de soporte y garantía por TRES (3) años para los Acces Point - AP's compatible con la contraladora Virtual SmartZone – Essentials</t>
  </si>
  <si>
    <t>Licenciamiento perpetuo para la Administración de los Acces Point- AP's compatible con la contraladora Virtual SmartZone – Essentials</t>
  </si>
  <si>
    <t>Acces Point- Ap's OUTDOOR OMNIDIRECCIONAL compatible con la contraladora Virtual SmartZone – Essentials. Verificar en el ANEXO ESPECIFICACIONES TÉCNICAS DE: “FORTALECIMIENTO DE INFRAESTRUCTURA TECNOLOGICA PARA LA SEDE SECCIONALES Y EXTENSIONES UCUNDINAMARCA 2024 – 2025.”</t>
  </si>
  <si>
    <t>Soporte de montaje para Acces Point - Ap's OUTDOOR OMNIDIRECCIONAL/SECTORIAL</t>
  </si>
  <si>
    <t>Soporte de montaje para Acces Point - Ap's INDOOR</t>
  </si>
  <si>
    <t>Acces Point- Ap's OUTDOOR OMNIDIRECCIONAL compatible con la contraladora Virtual SmartZone – Essentials. Verificar en el Verificar en el ANEXO ESPECIFICACIONES TÉCNICAS DE: “FORTALECIMIENTO DE INFRAESTRUCTURA TECNOLOGICA PARA LA SEDE SECCIONALES Y EXTENSIONES UCUNDINAMARCA 2024 – 2025.”</t>
  </si>
  <si>
    <t>Servicio de Instalación y certificación del cableado Estructurado categoría 6A blindado (Incluye: marquillado, Face Plate Sencillo angulado, Patch cord 2Mts Cat 6A blindado, cable F/ UTP CAT 6A Panduit Blindado 23 AWG 4 pares Aproximadamente 60 Mts, por puerto de red nuevo, Plug RJ45 Cat 6A, Tubería Metálica, conectores, coraza tipo america liquid tight, canalizaciones, entre otros), dentro de esta implementacion se debe establecer conexión entre el bloque H y el CD 2 Ubicado en el Bloque F a través de fibra óptica. Verificar en el ANEXO ESPECIFICACIONES TÉCNICAS DE: “FORTALECIMIENTO DE INFRAESTRUCTURA TECNOLOGICA PARA LA SEDE SECCIONALES Y EXTENSIONES UCUNDINAMARCA 2024 – 2025.”</t>
  </si>
  <si>
    <t>Servicio de Instalación y certificación del cableado Estructurado categoría 6A blindado (Incluye: marquillado, Face Plate Sencillo angulado, Patch cord 2Mts Cat 6A blindado, cable F/ UTP CAT 6A Panduit Blindado 23 AWG 4 pares Aproximadamente 60 Mts, por puerto de red nuevo, Plug RJ45 Cat 6A, Tubería Metálica, conectores, coraza tipo america liquid tight, canalizaciones, entre otros). Verificar en el ANEXO ESPECIFICACIONES TÉCNICAS DE: “FORTALECIMIENTO DE INFRAESTRUCTURA TECNOLOGICA PARA LA SEDE SECCIONALES Y EXTENSIONES UCUNDINAMARCA 2024 – 2025.”</t>
  </si>
  <si>
    <t>Servicio de Instalación y certificación del cableado Estructurado categoría 6A blindado (Incluye: marquillado, Face Plate Sencillo angulado, Patch cord 2Mts Cat 6A blindado, cable F/ UTP CAT 6A Panduit Blindado 23 AWG 4 pares Aproximadamente 60 Mts, por puerto de red nuevo, Plug RJ45 Cat 6A, Tubería Metálica, conectores, coraza tipo america liquid tight, canalizaciones, entre otros), de los siete (7) puntos a implementar, un (1) punto es para la instalacion de AP outdoor propiedad de la universidad. Verificar en el ANEXO ESPECIFICACIONES TÉCNICAS DE: “FORTALECIMIENTO DE INFRAESTRUCTURA TECNOLOGICA PARA LA SEDE SECCIONALES Y EXTENSIONES UCUNDINAMARCA 2024 – 2025.”</t>
  </si>
  <si>
    <t>Cable UTP interior categoria 6A/ caja 305 Mtr Se utiliza para conectar computadoras  y otros dispositivos a la redes interna.</t>
  </si>
  <si>
    <t>Troqueles metalicos sencillo para punto de red 10x4 cm blanco</t>
  </si>
  <si>
    <t>Jack RJ 45 Cat 6A conector interno de red para el computador.</t>
  </si>
  <si>
    <t>Face Plate doble Cat 6A Es un accesorio utilizado en instalaciones de redes de cableado estructurado.</t>
  </si>
  <si>
    <t>Face Place sencillo Cat 6A Es un accesorio utilizado en instalaciones de redes de cableado estructurado.</t>
  </si>
  <si>
    <t>Rack Gabinete tipo rack de pared con medidas Alto 48cm / Ancho 52cm / Fondo 52cm</t>
  </si>
  <si>
    <t>Gabinetes de piso puerta punzonada con chapa tipo bombin pequeña, laterales desmontable con cierres 1/4 de vuelta triangular; tapa superior punzonada para instalación de 2 ventiladores de 4". El Calibre del cajon es 18 Coll Roll, 2 parales en Cal. 14 Cold Rolled, perforacion en la parte posterior para anclar a pared o 4 rodachinas de 2”, pintura electrostática color Negro gofrado. 210 Alto 60 Ancho 90 Profundo.</t>
  </si>
  <si>
    <t>conectores RJ 45 Cat 6A conector externo de red para el computador.</t>
  </si>
  <si>
    <t>Patch Panel metalico Categoria 6A de 24 puertos para rack</t>
  </si>
  <si>
    <t>PDU vertical por cada rack de minimo 8 tomas</t>
  </si>
  <si>
    <t>Caja plástica para canaleta de sobreponer 2x4</t>
  </si>
  <si>
    <t>Transiver de 10 GB 10G SFP+ LC SR 300m MMF Transceiver (J9150D)</t>
  </si>
  <si>
    <t>Transiver de 1 GB 1G SFP LC SX 500m MMF Transceiver (J4858D)</t>
  </si>
  <si>
    <t>switches Distribución (JL728A) Switch 48G Class4 PoE 4SFP+ 740W Switch, Puertos y ranuras I/O: 48x 10/100/1000BASE-T Class 4 PoE ports 4x 1/10G SFP ports Supports PoE Standards IEEE 802.3af, 802.3at 1x USB-C Console Port 1x OOBM 1x USB Type-A Host port 1x Bluetooth Adapter to be used with Aruba CX Mobile App. Power supplies: Fixed power supply (950W) Up to 740W of Class 4 PoE Power. Memory and processor: Quad Core ARM Cortex™ A72 @ 1.8 GHz, Fixed fans; Dimensions: (H) 4.39 cm x (W) 44.2 cm x (D) 32.7 cm (1.73” x 17.4” x 12.9”). Weight: 5.10 kg (11.24 lbs), Memory and Flash: 8 GB DDR4 16 GB Emmc, Packet Buffer: 8 MB Packet Buffer Memory. Verificar en el ANEXO ESPECIFICACIONES TÉCNICAS DE: “FORTALECIMIENTO DE INFRAESTRUCTURA TECNOLOGICA PARA LA SEDE SECCIONALES Y EXTENSIONES UCUNDINAMARCA 2024 – 2025.”</t>
  </si>
  <si>
    <t>switches Distribución (JL728A)Switch 48G Class4 PoE 4SFP+ 740W Switch, Puertos y ranuras I/O: 48x 10/100/1000BASE-T Class 4 PoE ports 4x 1/10G SFP ports Supports PoE Standards IEEE 802.3af, 802.3at 1x USB-C Console Port 1x OOBM 1x USB Type-A Host port 1x Bluetooth Adapter to be used with Aruba CX Mobile App. Power supplies: Fixed power supply (950W) Up to 740W of Class 4 PoE Power. Memory and processor: Quad Core ARM Cortex™ A72 @ 1.8 GHz, Fixed fans; Dimensions: (H) 4.39 cm x (W) 44.2 cm x (D) 32.7 cm (1.73” x 17.4” x 12.9”). Weight: 5.10 kg (11.24 lbs), Memory and Flash: 8 GB DDR4 16 GB Emmc, Packet Buffer: 8 MB Packet Buffer Memory. Verificar en el ANEXO ESPECIFICACIONES TÉCNICAS DE: “FORTALECIMIENTO DE INFRAESTRUCTURA TECNOLOGICA PARA LA SEDE SECCIONALES Y EXTENSIONES UCUNDINAMARCA 2024 – 2025.”</t>
  </si>
  <si>
    <t>switches no administrables, Tipo de puertos Ethernet RJ-45 de conmutación básica: Gigabit Ethernet (10/100/1000), cantidad de puertos minima 8.</t>
  </si>
  <si>
    <t>Servicio de Instalacion, configuracion y puesta en marcha de la solucion ofertada.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</si>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</sst>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tabSelected="1" view="pageBreakPreview" topLeftCell="A5" zoomScale="70" zoomScaleNormal="70" zoomScaleSheetLayoutView="70" zoomScalePageLayoutView="55" workbookViewId="0">
      <selection activeCell="C58" sqref="C58"/>
    </sheetView>
  </sheetViews>
  <sheetFormatPr baseColWidth="10" defaultColWidth="11.42578125" defaultRowHeight="15" x14ac:dyDescent="0.25"/>
  <cols>
    <col min="1" max="1" width="10.42578125" style="2" customWidth="1"/>
    <col min="2" max="2" width="66.140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9.5" customHeight="1" x14ac:dyDescent="0.2">
      <c r="A14" s="27">
        <v>1</v>
      </c>
      <c r="B14" s="126" t="s">
        <v>81</v>
      </c>
      <c r="C14" s="12"/>
      <c r="D14" s="127">
        <v>39</v>
      </c>
      <c r="E14" s="13" t="s">
        <v>111</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83.25" customHeight="1" x14ac:dyDescent="0.2">
      <c r="A15" s="27">
        <v>2</v>
      </c>
      <c r="B15" s="126" t="s">
        <v>82</v>
      </c>
      <c r="C15" s="12"/>
      <c r="D15" s="127">
        <v>14</v>
      </c>
      <c r="E15" s="13" t="s">
        <v>111</v>
      </c>
      <c r="F15" s="14"/>
      <c r="G15" s="11"/>
      <c r="H15" s="1">
        <f t="shared" ref="H15:H58" si="6">+ROUND(F15*G15,0)</f>
        <v>0</v>
      </c>
      <c r="I15" s="11"/>
      <c r="J15" s="1">
        <f t="shared" ref="J15:J58" si="7">ROUND(F15*I15,0)</f>
        <v>0</v>
      </c>
      <c r="K15" s="1">
        <f t="shared" ref="K15:K58" si="8">ROUND(F15+H15+J15,0)</f>
        <v>0</v>
      </c>
      <c r="L15" s="1">
        <f t="shared" ref="L15:L58" si="9">ROUND(F15*D15,0)</f>
        <v>0</v>
      </c>
      <c r="M15" s="1">
        <f t="shared" ref="M15:M58" si="10">ROUND(L15*G15,0)</f>
        <v>0</v>
      </c>
      <c r="N15" s="1">
        <f t="shared" ref="N15:N58" si="11">ROUND(L15*I15,0)</f>
        <v>0</v>
      </c>
      <c r="O15" s="28">
        <f t="shared" ref="O15:O58" si="12">ROUND(L15+N15+M15,0)</f>
        <v>0</v>
      </c>
    </row>
    <row r="16" spans="1:15" s="9" customFormat="1" ht="44.25" customHeight="1" x14ac:dyDescent="0.2">
      <c r="A16" s="27">
        <v>3</v>
      </c>
      <c r="B16" s="126" t="s">
        <v>83</v>
      </c>
      <c r="C16" s="12"/>
      <c r="D16" s="127">
        <v>14</v>
      </c>
      <c r="E16" s="13" t="s">
        <v>111</v>
      </c>
      <c r="F16" s="14"/>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8">
        <f t="shared" ref="O16:O55" si="19">ROUND(L16+N16+M16,0)</f>
        <v>0</v>
      </c>
    </row>
    <row r="17" spans="1:15" s="9" customFormat="1" ht="41.25" customHeight="1" x14ac:dyDescent="0.2">
      <c r="A17" s="27">
        <v>4</v>
      </c>
      <c r="B17" s="126" t="s">
        <v>84</v>
      </c>
      <c r="C17" s="12"/>
      <c r="D17" s="127">
        <v>39</v>
      </c>
      <c r="E17" s="13" t="s">
        <v>111</v>
      </c>
      <c r="F17" s="14"/>
      <c r="G17" s="11"/>
      <c r="H17" s="1">
        <f t="shared" si="13"/>
        <v>0</v>
      </c>
      <c r="I17" s="11"/>
      <c r="J17" s="1">
        <f t="shared" si="14"/>
        <v>0</v>
      </c>
      <c r="K17" s="1">
        <f t="shared" si="15"/>
        <v>0</v>
      </c>
      <c r="L17" s="1">
        <f t="shared" si="16"/>
        <v>0</v>
      </c>
      <c r="M17" s="1">
        <f t="shared" si="17"/>
        <v>0</v>
      </c>
      <c r="N17" s="1">
        <f t="shared" si="18"/>
        <v>0</v>
      </c>
      <c r="O17" s="28">
        <f t="shared" si="19"/>
        <v>0</v>
      </c>
    </row>
    <row r="18" spans="1:15" s="9" customFormat="1" ht="51" customHeight="1" x14ac:dyDescent="0.2">
      <c r="A18" s="27">
        <v>5</v>
      </c>
      <c r="B18" s="126" t="s">
        <v>85</v>
      </c>
      <c r="C18" s="12"/>
      <c r="D18" s="127">
        <v>87</v>
      </c>
      <c r="E18" s="13" t="s">
        <v>111</v>
      </c>
      <c r="F18" s="14"/>
      <c r="G18" s="11"/>
      <c r="H18" s="1">
        <f t="shared" si="13"/>
        <v>0</v>
      </c>
      <c r="I18" s="11"/>
      <c r="J18" s="1">
        <f t="shared" si="14"/>
        <v>0</v>
      </c>
      <c r="K18" s="1">
        <f t="shared" si="15"/>
        <v>0</v>
      </c>
      <c r="L18" s="1">
        <f t="shared" si="16"/>
        <v>0</v>
      </c>
      <c r="M18" s="1">
        <f t="shared" si="17"/>
        <v>0</v>
      </c>
      <c r="N18" s="1">
        <f t="shared" si="18"/>
        <v>0</v>
      </c>
      <c r="O18" s="28">
        <f t="shared" si="19"/>
        <v>0</v>
      </c>
    </row>
    <row r="19" spans="1:15" s="9" customFormat="1" ht="51" customHeight="1" x14ac:dyDescent="0.2">
      <c r="A19" s="27">
        <v>6</v>
      </c>
      <c r="B19" s="126" t="s">
        <v>86</v>
      </c>
      <c r="C19" s="12"/>
      <c r="D19" s="127">
        <v>87</v>
      </c>
      <c r="E19" s="13" t="s">
        <v>111</v>
      </c>
      <c r="F19" s="14"/>
      <c r="G19" s="11"/>
      <c r="H19" s="1">
        <f t="shared" si="13"/>
        <v>0</v>
      </c>
      <c r="I19" s="11"/>
      <c r="J19" s="1">
        <f t="shared" si="14"/>
        <v>0</v>
      </c>
      <c r="K19" s="1">
        <f t="shared" si="15"/>
        <v>0</v>
      </c>
      <c r="L19" s="1">
        <f t="shared" si="16"/>
        <v>0</v>
      </c>
      <c r="M19" s="1">
        <f t="shared" si="17"/>
        <v>0</v>
      </c>
      <c r="N19" s="1">
        <f t="shared" si="18"/>
        <v>0</v>
      </c>
      <c r="O19" s="28">
        <f t="shared" si="19"/>
        <v>0</v>
      </c>
    </row>
    <row r="20" spans="1:15" s="9" customFormat="1" ht="78.75" customHeight="1" x14ac:dyDescent="0.2">
      <c r="A20" s="27">
        <v>7</v>
      </c>
      <c r="B20" s="126" t="s">
        <v>81</v>
      </c>
      <c r="C20" s="12"/>
      <c r="D20" s="127">
        <v>4</v>
      </c>
      <c r="E20" s="13" t="s">
        <v>111</v>
      </c>
      <c r="F20" s="14"/>
      <c r="G20" s="11"/>
      <c r="H20" s="1">
        <f t="shared" si="13"/>
        <v>0</v>
      </c>
      <c r="I20" s="11"/>
      <c r="J20" s="1">
        <f t="shared" si="14"/>
        <v>0</v>
      </c>
      <c r="K20" s="1">
        <f t="shared" si="15"/>
        <v>0</v>
      </c>
      <c r="L20" s="1">
        <f t="shared" si="16"/>
        <v>0</v>
      </c>
      <c r="M20" s="1">
        <f t="shared" si="17"/>
        <v>0</v>
      </c>
      <c r="N20" s="1">
        <f t="shared" si="18"/>
        <v>0</v>
      </c>
      <c r="O20" s="28">
        <f t="shared" si="19"/>
        <v>0</v>
      </c>
    </row>
    <row r="21" spans="1:15" s="9" customFormat="1" ht="76.5" customHeight="1" x14ac:dyDescent="0.2">
      <c r="A21" s="27">
        <v>8</v>
      </c>
      <c r="B21" s="126" t="s">
        <v>87</v>
      </c>
      <c r="C21" s="12"/>
      <c r="D21" s="127">
        <v>1</v>
      </c>
      <c r="E21" s="13" t="s">
        <v>111</v>
      </c>
      <c r="F21" s="14"/>
      <c r="G21" s="11"/>
      <c r="H21" s="1">
        <f t="shared" si="13"/>
        <v>0</v>
      </c>
      <c r="I21" s="11"/>
      <c r="J21" s="1">
        <f t="shared" si="14"/>
        <v>0</v>
      </c>
      <c r="K21" s="1">
        <f t="shared" si="15"/>
        <v>0</v>
      </c>
      <c r="L21" s="1">
        <f t="shared" si="16"/>
        <v>0</v>
      </c>
      <c r="M21" s="1">
        <f t="shared" si="17"/>
        <v>0</v>
      </c>
      <c r="N21" s="1">
        <f t="shared" si="18"/>
        <v>0</v>
      </c>
      <c r="O21" s="28">
        <f t="shared" si="19"/>
        <v>0</v>
      </c>
    </row>
    <row r="22" spans="1:15" s="9" customFormat="1" ht="51" customHeight="1" x14ac:dyDescent="0.2">
      <c r="A22" s="27">
        <v>9</v>
      </c>
      <c r="B22" s="126" t="s">
        <v>88</v>
      </c>
      <c r="C22" s="12"/>
      <c r="D22" s="127">
        <v>1</v>
      </c>
      <c r="E22" s="13" t="s">
        <v>111</v>
      </c>
      <c r="F22" s="14"/>
      <c r="G22" s="11"/>
      <c r="H22" s="1">
        <f t="shared" si="13"/>
        <v>0</v>
      </c>
      <c r="I22" s="11"/>
      <c r="J22" s="1">
        <f t="shared" si="14"/>
        <v>0</v>
      </c>
      <c r="K22" s="1">
        <f t="shared" si="15"/>
        <v>0</v>
      </c>
      <c r="L22" s="1">
        <f t="shared" si="16"/>
        <v>0</v>
      </c>
      <c r="M22" s="1">
        <f t="shared" si="17"/>
        <v>0</v>
      </c>
      <c r="N22" s="1">
        <f t="shared" si="18"/>
        <v>0</v>
      </c>
      <c r="O22" s="28">
        <f t="shared" si="19"/>
        <v>0</v>
      </c>
    </row>
    <row r="23" spans="1:15" s="9" customFormat="1" ht="36" customHeight="1" x14ac:dyDescent="0.2">
      <c r="A23" s="27">
        <v>10</v>
      </c>
      <c r="B23" s="126" t="s">
        <v>89</v>
      </c>
      <c r="C23" s="12"/>
      <c r="D23" s="127">
        <v>4</v>
      </c>
      <c r="E23" s="13" t="s">
        <v>111</v>
      </c>
      <c r="F23" s="14"/>
      <c r="G23" s="11"/>
      <c r="H23" s="1">
        <f t="shared" si="13"/>
        <v>0</v>
      </c>
      <c r="I23" s="11"/>
      <c r="J23" s="1">
        <f t="shared" si="14"/>
        <v>0</v>
      </c>
      <c r="K23" s="1">
        <f t="shared" si="15"/>
        <v>0</v>
      </c>
      <c r="L23" s="1">
        <f t="shared" si="16"/>
        <v>0</v>
      </c>
      <c r="M23" s="1">
        <f t="shared" si="17"/>
        <v>0</v>
      </c>
      <c r="N23" s="1">
        <f t="shared" si="18"/>
        <v>0</v>
      </c>
      <c r="O23" s="28">
        <f t="shared" si="19"/>
        <v>0</v>
      </c>
    </row>
    <row r="24" spans="1:15" s="9" customFormat="1" ht="74.25" customHeight="1" x14ac:dyDescent="0.2">
      <c r="A24" s="27">
        <v>11</v>
      </c>
      <c r="B24" s="126" t="s">
        <v>81</v>
      </c>
      <c r="C24" s="12"/>
      <c r="D24" s="127">
        <v>5</v>
      </c>
      <c r="E24" s="13" t="s">
        <v>111</v>
      </c>
      <c r="F24" s="14"/>
      <c r="G24" s="11"/>
      <c r="H24" s="1">
        <f t="shared" si="13"/>
        <v>0</v>
      </c>
      <c r="I24" s="11"/>
      <c r="J24" s="1">
        <f t="shared" si="14"/>
        <v>0</v>
      </c>
      <c r="K24" s="1">
        <f t="shared" si="15"/>
        <v>0</v>
      </c>
      <c r="L24" s="1">
        <f t="shared" si="16"/>
        <v>0</v>
      </c>
      <c r="M24" s="1">
        <f t="shared" si="17"/>
        <v>0</v>
      </c>
      <c r="N24" s="1">
        <f t="shared" si="18"/>
        <v>0</v>
      </c>
      <c r="O24" s="28">
        <f t="shared" si="19"/>
        <v>0</v>
      </c>
    </row>
    <row r="25" spans="1:15" s="9" customFormat="1" ht="84" customHeight="1" x14ac:dyDescent="0.2">
      <c r="A25" s="27">
        <v>12</v>
      </c>
      <c r="B25" s="126" t="s">
        <v>87</v>
      </c>
      <c r="C25" s="12"/>
      <c r="D25" s="127">
        <v>3</v>
      </c>
      <c r="E25" s="13" t="s">
        <v>111</v>
      </c>
      <c r="F25" s="14"/>
      <c r="G25" s="11"/>
      <c r="H25" s="1">
        <f t="shared" si="13"/>
        <v>0</v>
      </c>
      <c r="I25" s="11"/>
      <c r="J25" s="1">
        <f t="shared" si="14"/>
        <v>0</v>
      </c>
      <c r="K25" s="1">
        <f t="shared" si="15"/>
        <v>0</v>
      </c>
      <c r="L25" s="1">
        <f t="shared" si="16"/>
        <v>0</v>
      </c>
      <c r="M25" s="1">
        <f t="shared" si="17"/>
        <v>0</v>
      </c>
      <c r="N25" s="1">
        <f t="shared" si="18"/>
        <v>0</v>
      </c>
      <c r="O25" s="28">
        <f t="shared" si="19"/>
        <v>0</v>
      </c>
    </row>
    <row r="26" spans="1:15" s="9" customFormat="1" ht="51" customHeight="1" x14ac:dyDescent="0.2">
      <c r="A26" s="27">
        <v>13</v>
      </c>
      <c r="B26" s="126" t="s">
        <v>88</v>
      </c>
      <c r="C26" s="12"/>
      <c r="D26" s="127">
        <v>5</v>
      </c>
      <c r="E26" s="13" t="s">
        <v>111</v>
      </c>
      <c r="F26" s="14"/>
      <c r="G26" s="11"/>
      <c r="H26" s="1">
        <f t="shared" si="13"/>
        <v>0</v>
      </c>
      <c r="I26" s="11"/>
      <c r="J26" s="1">
        <f t="shared" si="14"/>
        <v>0</v>
      </c>
      <c r="K26" s="1">
        <f t="shared" si="15"/>
        <v>0</v>
      </c>
      <c r="L26" s="1">
        <f t="shared" si="16"/>
        <v>0</v>
      </c>
      <c r="M26" s="1">
        <f t="shared" si="17"/>
        <v>0</v>
      </c>
      <c r="N26" s="1">
        <f t="shared" si="18"/>
        <v>0</v>
      </c>
      <c r="O26" s="28">
        <f t="shared" si="19"/>
        <v>0</v>
      </c>
    </row>
    <row r="27" spans="1:15" s="9" customFormat="1" ht="51" customHeight="1" x14ac:dyDescent="0.2">
      <c r="A27" s="27">
        <v>14</v>
      </c>
      <c r="B27" s="126" t="s">
        <v>89</v>
      </c>
      <c r="C27" s="12"/>
      <c r="D27" s="127">
        <v>5</v>
      </c>
      <c r="E27" s="13" t="s">
        <v>111</v>
      </c>
      <c r="F27" s="14"/>
      <c r="G27" s="11"/>
      <c r="H27" s="1">
        <f t="shared" si="13"/>
        <v>0</v>
      </c>
      <c r="I27" s="11"/>
      <c r="J27" s="1">
        <f t="shared" si="14"/>
        <v>0</v>
      </c>
      <c r="K27" s="1">
        <f t="shared" si="15"/>
        <v>0</v>
      </c>
      <c r="L27" s="1">
        <f t="shared" si="16"/>
        <v>0</v>
      </c>
      <c r="M27" s="1">
        <f t="shared" si="17"/>
        <v>0</v>
      </c>
      <c r="N27" s="1">
        <f t="shared" si="18"/>
        <v>0</v>
      </c>
      <c r="O27" s="28">
        <f t="shared" si="19"/>
        <v>0</v>
      </c>
    </row>
    <row r="28" spans="1:15" s="9" customFormat="1" ht="76.5" customHeight="1" x14ac:dyDescent="0.2">
      <c r="A28" s="27">
        <v>15</v>
      </c>
      <c r="B28" s="126" t="s">
        <v>90</v>
      </c>
      <c r="C28" s="12"/>
      <c r="D28" s="127">
        <v>4</v>
      </c>
      <c r="E28" s="13" t="s">
        <v>111</v>
      </c>
      <c r="F28" s="14"/>
      <c r="G28" s="11"/>
      <c r="H28" s="1">
        <f t="shared" si="13"/>
        <v>0</v>
      </c>
      <c r="I28" s="11"/>
      <c r="J28" s="1">
        <f t="shared" si="14"/>
        <v>0</v>
      </c>
      <c r="K28" s="1">
        <f t="shared" si="15"/>
        <v>0</v>
      </c>
      <c r="L28" s="1">
        <f t="shared" si="16"/>
        <v>0</v>
      </c>
      <c r="M28" s="1">
        <f t="shared" si="17"/>
        <v>0</v>
      </c>
      <c r="N28" s="1">
        <f t="shared" si="18"/>
        <v>0</v>
      </c>
      <c r="O28" s="28">
        <f t="shared" si="19"/>
        <v>0</v>
      </c>
    </row>
    <row r="29" spans="1:15" s="9" customFormat="1" ht="51" customHeight="1" x14ac:dyDescent="0.2">
      <c r="A29" s="27">
        <v>16</v>
      </c>
      <c r="B29" s="126" t="s">
        <v>88</v>
      </c>
      <c r="C29" s="12"/>
      <c r="D29" s="127">
        <v>4</v>
      </c>
      <c r="E29" s="13" t="s">
        <v>111</v>
      </c>
      <c r="F29" s="14"/>
      <c r="G29" s="11"/>
      <c r="H29" s="1">
        <f t="shared" si="13"/>
        <v>0</v>
      </c>
      <c r="I29" s="11"/>
      <c r="J29" s="1">
        <f t="shared" si="14"/>
        <v>0</v>
      </c>
      <c r="K29" s="1">
        <f t="shared" si="15"/>
        <v>0</v>
      </c>
      <c r="L29" s="1">
        <f t="shared" si="16"/>
        <v>0</v>
      </c>
      <c r="M29" s="1">
        <f t="shared" si="17"/>
        <v>0</v>
      </c>
      <c r="N29" s="1">
        <f t="shared" si="18"/>
        <v>0</v>
      </c>
      <c r="O29" s="28">
        <f t="shared" si="19"/>
        <v>0</v>
      </c>
    </row>
    <row r="30" spans="1:15" s="9" customFormat="1" ht="75.75" customHeight="1" x14ac:dyDescent="0.2">
      <c r="A30" s="27">
        <v>17</v>
      </c>
      <c r="B30" s="126" t="s">
        <v>81</v>
      </c>
      <c r="C30" s="12"/>
      <c r="D30" s="127">
        <v>5</v>
      </c>
      <c r="E30" s="13" t="s">
        <v>111</v>
      </c>
      <c r="F30" s="14"/>
      <c r="G30" s="11"/>
      <c r="H30" s="1">
        <f t="shared" si="13"/>
        <v>0</v>
      </c>
      <c r="I30" s="11"/>
      <c r="J30" s="1">
        <f t="shared" si="14"/>
        <v>0</v>
      </c>
      <c r="K30" s="1">
        <f t="shared" si="15"/>
        <v>0</v>
      </c>
      <c r="L30" s="1">
        <f t="shared" si="16"/>
        <v>0</v>
      </c>
      <c r="M30" s="1">
        <f t="shared" si="17"/>
        <v>0</v>
      </c>
      <c r="N30" s="1">
        <f t="shared" si="18"/>
        <v>0</v>
      </c>
      <c r="O30" s="28">
        <f t="shared" si="19"/>
        <v>0</v>
      </c>
    </row>
    <row r="31" spans="1:15" s="9" customFormat="1" ht="80.25" customHeight="1" x14ac:dyDescent="0.2">
      <c r="A31" s="27">
        <v>18</v>
      </c>
      <c r="B31" s="126" t="s">
        <v>87</v>
      </c>
      <c r="C31" s="12"/>
      <c r="D31" s="127">
        <v>1</v>
      </c>
      <c r="E31" s="13" t="s">
        <v>111</v>
      </c>
      <c r="F31" s="14"/>
      <c r="G31" s="11"/>
      <c r="H31" s="1">
        <f t="shared" si="13"/>
        <v>0</v>
      </c>
      <c r="I31" s="11"/>
      <c r="J31" s="1">
        <f t="shared" si="14"/>
        <v>0</v>
      </c>
      <c r="K31" s="1">
        <f t="shared" si="15"/>
        <v>0</v>
      </c>
      <c r="L31" s="1">
        <f t="shared" si="16"/>
        <v>0</v>
      </c>
      <c r="M31" s="1">
        <f t="shared" si="17"/>
        <v>0</v>
      </c>
      <c r="N31" s="1">
        <f t="shared" si="18"/>
        <v>0</v>
      </c>
      <c r="O31" s="28">
        <f t="shared" si="19"/>
        <v>0</v>
      </c>
    </row>
    <row r="32" spans="1:15" s="9" customFormat="1" ht="51" customHeight="1" x14ac:dyDescent="0.2">
      <c r="A32" s="27">
        <v>19</v>
      </c>
      <c r="B32" s="126" t="s">
        <v>88</v>
      </c>
      <c r="C32" s="12"/>
      <c r="D32" s="127">
        <v>1</v>
      </c>
      <c r="E32" s="13" t="s">
        <v>111</v>
      </c>
      <c r="F32" s="14"/>
      <c r="G32" s="11"/>
      <c r="H32" s="1">
        <f t="shared" si="13"/>
        <v>0</v>
      </c>
      <c r="I32" s="11"/>
      <c r="J32" s="1">
        <f t="shared" si="14"/>
        <v>0</v>
      </c>
      <c r="K32" s="1">
        <f t="shared" si="15"/>
        <v>0</v>
      </c>
      <c r="L32" s="1">
        <f t="shared" si="16"/>
        <v>0</v>
      </c>
      <c r="M32" s="1">
        <f t="shared" si="17"/>
        <v>0</v>
      </c>
      <c r="N32" s="1">
        <f t="shared" si="18"/>
        <v>0</v>
      </c>
      <c r="O32" s="28">
        <f t="shared" si="19"/>
        <v>0</v>
      </c>
    </row>
    <row r="33" spans="1:15" s="9" customFormat="1" ht="51" customHeight="1" x14ac:dyDescent="0.2">
      <c r="A33" s="27">
        <v>20</v>
      </c>
      <c r="B33" s="126" t="s">
        <v>89</v>
      </c>
      <c r="C33" s="12"/>
      <c r="D33" s="127">
        <v>5</v>
      </c>
      <c r="E33" s="13" t="s">
        <v>111</v>
      </c>
      <c r="F33" s="14"/>
      <c r="G33" s="11"/>
      <c r="H33" s="1">
        <f t="shared" si="13"/>
        <v>0</v>
      </c>
      <c r="I33" s="11"/>
      <c r="J33" s="1">
        <f t="shared" si="14"/>
        <v>0</v>
      </c>
      <c r="K33" s="1">
        <f t="shared" si="15"/>
        <v>0</v>
      </c>
      <c r="L33" s="1">
        <f t="shared" si="16"/>
        <v>0</v>
      </c>
      <c r="M33" s="1">
        <f t="shared" si="17"/>
        <v>0</v>
      </c>
      <c r="N33" s="1">
        <f t="shared" si="18"/>
        <v>0</v>
      </c>
      <c r="O33" s="28">
        <f t="shared" si="19"/>
        <v>0</v>
      </c>
    </row>
    <row r="34" spans="1:15" s="9" customFormat="1" ht="72.75" customHeight="1" x14ac:dyDescent="0.2">
      <c r="A34" s="27">
        <v>21</v>
      </c>
      <c r="B34" s="126" t="s">
        <v>81</v>
      </c>
      <c r="C34" s="12"/>
      <c r="D34" s="127">
        <v>5</v>
      </c>
      <c r="E34" s="13" t="s">
        <v>111</v>
      </c>
      <c r="F34" s="14"/>
      <c r="G34" s="11"/>
      <c r="H34" s="1">
        <f t="shared" si="13"/>
        <v>0</v>
      </c>
      <c r="I34" s="11"/>
      <c r="J34" s="1">
        <f t="shared" si="14"/>
        <v>0</v>
      </c>
      <c r="K34" s="1">
        <f t="shared" si="15"/>
        <v>0</v>
      </c>
      <c r="L34" s="1">
        <f t="shared" si="16"/>
        <v>0</v>
      </c>
      <c r="M34" s="1">
        <f t="shared" si="17"/>
        <v>0</v>
      </c>
      <c r="N34" s="1">
        <f t="shared" si="18"/>
        <v>0</v>
      </c>
      <c r="O34" s="28">
        <f t="shared" si="19"/>
        <v>0</v>
      </c>
    </row>
    <row r="35" spans="1:15" s="9" customFormat="1" ht="51" customHeight="1" x14ac:dyDescent="0.2">
      <c r="A35" s="27">
        <v>22</v>
      </c>
      <c r="B35" s="126" t="s">
        <v>89</v>
      </c>
      <c r="C35" s="12"/>
      <c r="D35" s="127">
        <v>5</v>
      </c>
      <c r="E35" s="13" t="s">
        <v>111</v>
      </c>
      <c r="F35" s="14"/>
      <c r="G35" s="11"/>
      <c r="H35" s="1">
        <f t="shared" si="13"/>
        <v>0</v>
      </c>
      <c r="I35" s="11"/>
      <c r="J35" s="1">
        <f t="shared" si="14"/>
        <v>0</v>
      </c>
      <c r="K35" s="1">
        <f t="shared" si="15"/>
        <v>0</v>
      </c>
      <c r="L35" s="1">
        <f t="shared" si="16"/>
        <v>0</v>
      </c>
      <c r="M35" s="1">
        <f t="shared" si="17"/>
        <v>0</v>
      </c>
      <c r="N35" s="1">
        <f t="shared" si="18"/>
        <v>0</v>
      </c>
      <c r="O35" s="28">
        <f t="shared" si="19"/>
        <v>0</v>
      </c>
    </row>
    <row r="36" spans="1:15" s="9" customFormat="1" ht="75.75" customHeight="1" x14ac:dyDescent="0.2">
      <c r="A36" s="27">
        <v>23</v>
      </c>
      <c r="B36" s="126" t="s">
        <v>81</v>
      </c>
      <c r="C36" s="12"/>
      <c r="D36" s="127">
        <v>6</v>
      </c>
      <c r="E36" s="13" t="s">
        <v>111</v>
      </c>
      <c r="F36" s="14"/>
      <c r="G36" s="11"/>
      <c r="H36" s="1">
        <f t="shared" si="13"/>
        <v>0</v>
      </c>
      <c r="I36" s="11"/>
      <c r="J36" s="1">
        <f t="shared" si="14"/>
        <v>0</v>
      </c>
      <c r="K36" s="1">
        <f t="shared" si="15"/>
        <v>0</v>
      </c>
      <c r="L36" s="1">
        <f t="shared" si="16"/>
        <v>0</v>
      </c>
      <c r="M36" s="1">
        <f t="shared" si="17"/>
        <v>0</v>
      </c>
      <c r="N36" s="1">
        <f t="shared" si="18"/>
        <v>0</v>
      </c>
      <c r="O36" s="28">
        <f t="shared" si="19"/>
        <v>0</v>
      </c>
    </row>
    <row r="37" spans="1:15" s="9" customFormat="1" ht="51" customHeight="1" x14ac:dyDescent="0.2">
      <c r="A37" s="27">
        <v>24</v>
      </c>
      <c r="B37" s="126" t="s">
        <v>89</v>
      </c>
      <c r="C37" s="12"/>
      <c r="D37" s="127">
        <v>6</v>
      </c>
      <c r="E37" s="13" t="s">
        <v>111</v>
      </c>
      <c r="F37" s="14"/>
      <c r="G37" s="11"/>
      <c r="H37" s="1">
        <f t="shared" si="13"/>
        <v>0</v>
      </c>
      <c r="I37" s="11"/>
      <c r="J37" s="1">
        <f t="shared" si="14"/>
        <v>0</v>
      </c>
      <c r="K37" s="1">
        <f t="shared" si="15"/>
        <v>0</v>
      </c>
      <c r="L37" s="1">
        <f t="shared" si="16"/>
        <v>0</v>
      </c>
      <c r="M37" s="1">
        <f t="shared" si="17"/>
        <v>0</v>
      </c>
      <c r="N37" s="1">
        <f t="shared" si="18"/>
        <v>0</v>
      </c>
      <c r="O37" s="28">
        <f t="shared" si="19"/>
        <v>0</v>
      </c>
    </row>
    <row r="38" spans="1:15" s="9" customFormat="1" ht="177.75" customHeight="1" x14ac:dyDescent="0.2">
      <c r="A38" s="27">
        <v>25</v>
      </c>
      <c r="B38" s="126" t="s">
        <v>91</v>
      </c>
      <c r="C38" s="12"/>
      <c r="D38" s="127">
        <v>49</v>
      </c>
      <c r="E38" s="13" t="s">
        <v>111</v>
      </c>
      <c r="F38" s="14"/>
      <c r="G38" s="11"/>
      <c r="H38" s="1">
        <f t="shared" si="13"/>
        <v>0</v>
      </c>
      <c r="I38" s="11"/>
      <c r="J38" s="1">
        <f t="shared" si="14"/>
        <v>0</v>
      </c>
      <c r="K38" s="1">
        <f t="shared" si="15"/>
        <v>0</v>
      </c>
      <c r="L38" s="1">
        <f t="shared" si="16"/>
        <v>0</v>
      </c>
      <c r="M38" s="1">
        <f t="shared" si="17"/>
        <v>0</v>
      </c>
      <c r="N38" s="1">
        <f t="shared" si="18"/>
        <v>0</v>
      </c>
      <c r="O38" s="28">
        <f t="shared" si="19"/>
        <v>0</v>
      </c>
    </row>
    <row r="39" spans="1:15" s="9" customFormat="1" ht="159" customHeight="1" x14ac:dyDescent="0.2">
      <c r="A39" s="27">
        <v>26</v>
      </c>
      <c r="B39" s="126" t="s">
        <v>92</v>
      </c>
      <c r="C39" s="12"/>
      <c r="D39" s="127">
        <v>2</v>
      </c>
      <c r="E39" s="13" t="s">
        <v>111</v>
      </c>
      <c r="F39" s="14"/>
      <c r="G39" s="11"/>
      <c r="H39" s="1">
        <f t="shared" si="13"/>
        <v>0</v>
      </c>
      <c r="I39" s="11"/>
      <c r="J39" s="1">
        <f t="shared" si="14"/>
        <v>0</v>
      </c>
      <c r="K39" s="1">
        <f t="shared" si="15"/>
        <v>0</v>
      </c>
      <c r="L39" s="1">
        <f t="shared" si="16"/>
        <v>0</v>
      </c>
      <c r="M39" s="1">
        <f t="shared" si="17"/>
        <v>0</v>
      </c>
      <c r="N39" s="1">
        <f t="shared" si="18"/>
        <v>0</v>
      </c>
      <c r="O39" s="28">
        <f t="shared" si="19"/>
        <v>0</v>
      </c>
    </row>
    <row r="40" spans="1:15" s="9" customFormat="1" ht="156" customHeight="1" x14ac:dyDescent="0.2">
      <c r="A40" s="27">
        <v>27</v>
      </c>
      <c r="B40" s="126" t="s">
        <v>93</v>
      </c>
      <c r="C40" s="12"/>
      <c r="D40" s="127">
        <v>7</v>
      </c>
      <c r="E40" s="13" t="s">
        <v>111</v>
      </c>
      <c r="F40" s="14"/>
      <c r="G40" s="11"/>
      <c r="H40" s="1">
        <f t="shared" si="13"/>
        <v>0</v>
      </c>
      <c r="I40" s="11"/>
      <c r="J40" s="1">
        <f t="shared" si="14"/>
        <v>0</v>
      </c>
      <c r="K40" s="1">
        <f t="shared" si="15"/>
        <v>0</v>
      </c>
      <c r="L40" s="1">
        <f t="shared" si="16"/>
        <v>0</v>
      </c>
      <c r="M40" s="1">
        <f t="shared" si="17"/>
        <v>0</v>
      </c>
      <c r="N40" s="1">
        <f t="shared" si="18"/>
        <v>0</v>
      </c>
      <c r="O40" s="28">
        <f t="shared" si="19"/>
        <v>0</v>
      </c>
    </row>
    <row r="41" spans="1:15" s="9" customFormat="1" ht="51" customHeight="1" x14ac:dyDescent="0.2">
      <c r="A41" s="27">
        <v>28</v>
      </c>
      <c r="B41" s="126" t="s">
        <v>94</v>
      </c>
      <c r="C41" s="12"/>
      <c r="D41" s="127">
        <v>10</v>
      </c>
      <c r="E41" s="13" t="s">
        <v>111</v>
      </c>
      <c r="F41" s="14"/>
      <c r="G41" s="11"/>
      <c r="H41" s="1">
        <f t="shared" si="13"/>
        <v>0</v>
      </c>
      <c r="I41" s="11"/>
      <c r="J41" s="1">
        <f t="shared" si="14"/>
        <v>0</v>
      </c>
      <c r="K41" s="1">
        <f t="shared" si="15"/>
        <v>0</v>
      </c>
      <c r="L41" s="1">
        <f t="shared" si="16"/>
        <v>0</v>
      </c>
      <c r="M41" s="1">
        <f t="shared" si="17"/>
        <v>0</v>
      </c>
      <c r="N41" s="1">
        <f t="shared" si="18"/>
        <v>0</v>
      </c>
      <c r="O41" s="28">
        <f t="shared" si="19"/>
        <v>0</v>
      </c>
    </row>
    <row r="42" spans="1:15" s="9" customFormat="1" ht="51" customHeight="1" x14ac:dyDescent="0.2">
      <c r="A42" s="27">
        <v>29</v>
      </c>
      <c r="B42" s="126" t="s">
        <v>95</v>
      </c>
      <c r="C42" s="12"/>
      <c r="D42" s="127">
        <v>100</v>
      </c>
      <c r="E42" s="13" t="s">
        <v>111</v>
      </c>
      <c r="F42" s="14"/>
      <c r="G42" s="11"/>
      <c r="H42" s="1">
        <f t="shared" si="13"/>
        <v>0</v>
      </c>
      <c r="I42" s="11"/>
      <c r="J42" s="1">
        <f t="shared" si="14"/>
        <v>0</v>
      </c>
      <c r="K42" s="1">
        <f t="shared" si="15"/>
        <v>0</v>
      </c>
      <c r="L42" s="1">
        <f t="shared" si="16"/>
        <v>0</v>
      </c>
      <c r="M42" s="1">
        <f t="shared" si="17"/>
        <v>0</v>
      </c>
      <c r="N42" s="1">
        <f t="shared" si="18"/>
        <v>0</v>
      </c>
      <c r="O42" s="28">
        <f t="shared" si="19"/>
        <v>0</v>
      </c>
    </row>
    <row r="43" spans="1:15" s="9" customFormat="1" ht="51" customHeight="1" x14ac:dyDescent="0.2">
      <c r="A43" s="27">
        <v>30</v>
      </c>
      <c r="B43" s="126" t="s">
        <v>96</v>
      </c>
      <c r="C43" s="12"/>
      <c r="D43" s="127">
        <v>300</v>
      </c>
      <c r="E43" s="13" t="s">
        <v>111</v>
      </c>
      <c r="F43" s="14"/>
      <c r="G43" s="11"/>
      <c r="H43" s="1">
        <f t="shared" si="13"/>
        <v>0</v>
      </c>
      <c r="I43" s="11"/>
      <c r="J43" s="1">
        <f t="shared" si="14"/>
        <v>0</v>
      </c>
      <c r="K43" s="1">
        <f t="shared" si="15"/>
        <v>0</v>
      </c>
      <c r="L43" s="1">
        <f t="shared" si="16"/>
        <v>0</v>
      </c>
      <c r="M43" s="1">
        <f t="shared" si="17"/>
        <v>0</v>
      </c>
      <c r="N43" s="1">
        <f t="shared" si="18"/>
        <v>0</v>
      </c>
      <c r="O43" s="28">
        <f t="shared" si="19"/>
        <v>0</v>
      </c>
    </row>
    <row r="44" spans="1:15" s="9" customFormat="1" ht="51" customHeight="1" x14ac:dyDescent="0.2">
      <c r="A44" s="27">
        <v>31</v>
      </c>
      <c r="B44" s="126" t="s">
        <v>97</v>
      </c>
      <c r="C44" s="12"/>
      <c r="D44" s="127">
        <v>200</v>
      </c>
      <c r="E44" s="13" t="s">
        <v>111</v>
      </c>
      <c r="F44" s="14"/>
      <c r="G44" s="11"/>
      <c r="H44" s="1">
        <f t="shared" si="13"/>
        <v>0</v>
      </c>
      <c r="I44" s="11"/>
      <c r="J44" s="1">
        <f t="shared" si="14"/>
        <v>0</v>
      </c>
      <c r="K44" s="1">
        <f t="shared" si="15"/>
        <v>0</v>
      </c>
      <c r="L44" s="1">
        <f t="shared" si="16"/>
        <v>0</v>
      </c>
      <c r="M44" s="1">
        <f t="shared" si="17"/>
        <v>0</v>
      </c>
      <c r="N44" s="1">
        <f t="shared" si="18"/>
        <v>0</v>
      </c>
      <c r="O44" s="28">
        <f t="shared" si="19"/>
        <v>0</v>
      </c>
    </row>
    <row r="45" spans="1:15" s="9" customFormat="1" ht="51" customHeight="1" x14ac:dyDescent="0.2">
      <c r="A45" s="27">
        <v>32</v>
      </c>
      <c r="B45" s="126" t="s">
        <v>98</v>
      </c>
      <c r="C45" s="12"/>
      <c r="D45" s="127">
        <v>200</v>
      </c>
      <c r="E45" s="13" t="s">
        <v>111</v>
      </c>
      <c r="F45" s="14"/>
      <c r="G45" s="11"/>
      <c r="H45" s="1">
        <f t="shared" si="13"/>
        <v>0</v>
      </c>
      <c r="I45" s="11"/>
      <c r="J45" s="1">
        <f t="shared" si="14"/>
        <v>0</v>
      </c>
      <c r="K45" s="1">
        <f t="shared" si="15"/>
        <v>0</v>
      </c>
      <c r="L45" s="1">
        <f t="shared" si="16"/>
        <v>0</v>
      </c>
      <c r="M45" s="1">
        <f t="shared" si="17"/>
        <v>0</v>
      </c>
      <c r="N45" s="1">
        <f t="shared" si="18"/>
        <v>0</v>
      </c>
      <c r="O45" s="28">
        <f t="shared" si="19"/>
        <v>0</v>
      </c>
    </row>
    <row r="46" spans="1:15" s="9" customFormat="1" ht="51" customHeight="1" x14ac:dyDescent="0.2">
      <c r="A46" s="27">
        <v>33</v>
      </c>
      <c r="B46" s="126" t="s">
        <v>99</v>
      </c>
      <c r="C46" s="12"/>
      <c r="D46" s="127">
        <v>1</v>
      </c>
      <c r="E46" s="13" t="s">
        <v>111</v>
      </c>
      <c r="F46" s="14"/>
      <c r="G46" s="11"/>
      <c r="H46" s="1">
        <f t="shared" si="13"/>
        <v>0</v>
      </c>
      <c r="I46" s="11"/>
      <c r="J46" s="1">
        <f t="shared" si="14"/>
        <v>0</v>
      </c>
      <c r="K46" s="1">
        <f t="shared" si="15"/>
        <v>0</v>
      </c>
      <c r="L46" s="1">
        <f t="shared" si="16"/>
        <v>0</v>
      </c>
      <c r="M46" s="1">
        <f t="shared" si="17"/>
        <v>0</v>
      </c>
      <c r="N46" s="1">
        <f t="shared" si="18"/>
        <v>0</v>
      </c>
      <c r="O46" s="28">
        <f t="shared" si="19"/>
        <v>0</v>
      </c>
    </row>
    <row r="47" spans="1:15" s="9" customFormat="1" ht="113.25" customHeight="1" x14ac:dyDescent="0.2">
      <c r="A47" s="27">
        <v>34</v>
      </c>
      <c r="B47" s="126" t="s">
        <v>100</v>
      </c>
      <c r="C47" s="12"/>
      <c r="D47" s="127">
        <v>1</v>
      </c>
      <c r="E47" s="13" t="s">
        <v>111</v>
      </c>
      <c r="F47" s="14"/>
      <c r="G47" s="11"/>
      <c r="H47" s="1">
        <f t="shared" si="13"/>
        <v>0</v>
      </c>
      <c r="I47" s="11"/>
      <c r="J47" s="1">
        <f t="shared" si="14"/>
        <v>0</v>
      </c>
      <c r="K47" s="1">
        <f t="shared" si="15"/>
        <v>0</v>
      </c>
      <c r="L47" s="1">
        <f t="shared" si="16"/>
        <v>0</v>
      </c>
      <c r="M47" s="1">
        <f t="shared" si="17"/>
        <v>0</v>
      </c>
      <c r="N47" s="1">
        <f t="shared" si="18"/>
        <v>0</v>
      </c>
      <c r="O47" s="28">
        <f t="shared" si="19"/>
        <v>0</v>
      </c>
    </row>
    <row r="48" spans="1:15" s="9" customFormat="1" ht="51" customHeight="1" x14ac:dyDescent="0.2">
      <c r="A48" s="27">
        <v>35</v>
      </c>
      <c r="B48" s="126" t="s">
        <v>101</v>
      </c>
      <c r="C48" s="12"/>
      <c r="D48" s="127">
        <v>300</v>
      </c>
      <c r="E48" s="13" t="s">
        <v>111</v>
      </c>
      <c r="F48" s="14"/>
      <c r="G48" s="11"/>
      <c r="H48" s="1">
        <f t="shared" si="13"/>
        <v>0</v>
      </c>
      <c r="I48" s="11"/>
      <c r="J48" s="1">
        <f t="shared" si="14"/>
        <v>0</v>
      </c>
      <c r="K48" s="1">
        <f t="shared" si="15"/>
        <v>0</v>
      </c>
      <c r="L48" s="1">
        <f t="shared" si="16"/>
        <v>0</v>
      </c>
      <c r="M48" s="1">
        <f t="shared" si="17"/>
        <v>0</v>
      </c>
      <c r="N48" s="1">
        <f t="shared" si="18"/>
        <v>0</v>
      </c>
      <c r="O48" s="28">
        <f t="shared" si="19"/>
        <v>0</v>
      </c>
    </row>
    <row r="49" spans="1:15" s="9" customFormat="1" ht="51" customHeight="1" x14ac:dyDescent="0.2">
      <c r="A49" s="27">
        <v>36</v>
      </c>
      <c r="B49" s="126" t="s">
        <v>102</v>
      </c>
      <c r="C49" s="12"/>
      <c r="D49" s="127">
        <v>6</v>
      </c>
      <c r="E49" s="13" t="s">
        <v>111</v>
      </c>
      <c r="F49" s="14"/>
      <c r="G49" s="11"/>
      <c r="H49" s="1">
        <f t="shared" si="13"/>
        <v>0</v>
      </c>
      <c r="I49" s="11"/>
      <c r="J49" s="1">
        <f t="shared" si="14"/>
        <v>0</v>
      </c>
      <c r="K49" s="1">
        <f t="shared" si="15"/>
        <v>0</v>
      </c>
      <c r="L49" s="1">
        <f t="shared" si="16"/>
        <v>0</v>
      </c>
      <c r="M49" s="1">
        <f t="shared" si="17"/>
        <v>0</v>
      </c>
      <c r="N49" s="1">
        <f t="shared" si="18"/>
        <v>0</v>
      </c>
      <c r="O49" s="28">
        <f t="shared" si="19"/>
        <v>0</v>
      </c>
    </row>
    <row r="50" spans="1:15" s="9" customFormat="1" ht="51" customHeight="1" x14ac:dyDescent="0.2">
      <c r="A50" s="27">
        <v>37</v>
      </c>
      <c r="B50" s="126" t="s">
        <v>103</v>
      </c>
      <c r="C50" s="12"/>
      <c r="D50" s="127">
        <v>8</v>
      </c>
      <c r="E50" s="13" t="s">
        <v>111</v>
      </c>
      <c r="F50" s="14"/>
      <c r="G50" s="11"/>
      <c r="H50" s="1">
        <f t="shared" si="13"/>
        <v>0</v>
      </c>
      <c r="I50" s="11"/>
      <c r="J50" s="1">
        <f t="shared" si="14"/>
        <v>0</v>
      </c>
      <c r="K50" s="1">
        <f t="shared" si="15"/>
        <v>0</v>
      </c>
      <c r="L50" s="1">
        <f t="shared" si="16"/>
        <v>0</v>
      </c>
      <c r="M50" s="1">
        <f t="shared" si="17"/>
        <v>0</v>
      </c>
      <c r="N50" s="1">
        <f t="shared" si="18"/>
        <v>0</v>
      </c>
      <c r="O50" s="28">
        <f t="shared" si="19"/>
        <v>0</v>
      </c>
    </row>
    <row r="51" spans="1:15" s="9" customFormat="1" ht="51" customHeight="1" x14ac:dyDescent="0.2">
      <c r="A51" s="27">
        <v>38</v>
      </c>
      <c r="B51" s="126" t="s">
        <v>104</v>
      </c>
      <c r="C51" s="12"/>
      <c r="D51" s="127">
        <v>100</v>
      </c>
      <c r="E51" s="13" t="s">
        <v>111</v>
      </c>
      <c r="F51" s="14"/>
      <c r="G51" s="11"/>
      <c r="H51" s="1">
        <f t="shared" si="13"/>
        <v>0</v>
      </c>
      <c r="I51" s="11"/>
      <c r="J51" s="1">
        <f t="shared" si="14"/>
        <v>0</v>
      </c>
      <c r="K51" s="1">
        <f t="shared" si="15"/>
        <v>0</v>
      </c>
      <c r="L51" s="1">
        <f t="shared" si="16"/>
        <v>0</v>
      </c>
      <c r="M51" s="1">
        <f t="shared" si="17"/>
        <v>0</v>
      </c>
      <c r="N51" s="1">
        <f t="shared" si="18"/>
        <v>0</v>
      </c>
      <c r="O51" s="28">
        <f t="shared" si="19"/>
        <v>0</v>
      </c>
    </row>
    <row r="52" spans="1:15" s="9" customFormat="1" ht="51" customHeight="1" x14ac:dyDescent="0.2">
      <c r="A52" s="27">
        <v>39</v>
      </c>
      <c r="B52" s="126" t="s">
        <v>105</v>
      </c>
      <c r="C52" s="12"/>
      <c r="D52" s="127">
        <v>28</v>
      </c>
      <c r="E52" s="13" t="s">
        <v>111</v>
      </c>
      <c r="F52" s="14"/>
      <c r="G52" s="11"/>
      <c r="H52" s="1">
        <f t="shared" si="13"/>
        <v>0</v>
      </c>
      <c r="I52" s="11"/>
      <c r="J52" s="1">
        <f t="shared" si="14"/>
        <v>0</v>
      </c>
      <c r="K52" s="1">
        <f t="shared" si="15"/>
        <v>0</v>
      </c>
      <c r="L52" s="1">
        <f t="shared" si="16"/>
        <v>0</v>
      </c>
      <c r="M52" s="1">
        <f t="shared" si="17"/>
        <v>0</v>
      </c>
      <c r="N52" s="1">
        <f t="shared" si="18"/>
        <v>0</v>
      </c>
      <c r="O52" s="28">
        <f t="shared" si="19"/>
        <v>0</v>
      </c>
    </row>
    <row r="53" spans="1:15" s="9" customFormat="1" ht="51" customHeight="1" x14ac:dyDescent="0.2">
      <c r="A53" s="27">
        <v>40</v>
      </c>
      <c r="B53" s="126" t="s">
        <v>106</v>
      </c>
      <c r="C53" s="12"/>
      <c r="D53" s="127">
        <v>2</v>
      </c>
      <c r="E53" s="13" t="s">
        <v>111</v>
      </c>
      <c r="F53" s="14"/>
      <c r="G53" s="11"/>
      <c r="H53" s="1">
        <f t="shared" si="13"/>
        <v>0</v>
      </c>
      <c r="I53" s="11"/>
      <c r="J53" s="1">
        <f t="shared" si="14"/>
        <v>0</v>
      </c>
      <c r="K53" s="1">
        <f t="shared" si="15"/>
        <v>0</v>
      </c>
      <c r="L53" s="1">
        <f t="shared" si="16"/>
        <v>0</v>
      </c>
      <c r="M53" s="1">
        <f t="shared" si="17"/>
        <v>0</v>
      </c>
      <c r="N53" s="1">
        <f t="shared" si="18"/>
        <v>0</v>
      </c>
      <c r="O53" s="28">
        <f t="shared" si="19"/>
        <v>0</v>
      </c>
    </row>
    <row r="54" spans="1:15" s="9" customFormat="1" ht="212.25" customHeight="1" x14ac:dyDescent="0.2">
      <c r="A54" s="27">
        <v>41</v>
      </c>
      <c r="B54" s="126" t="s">
        <v>107</v>
      </c>
      <c r="C54" s="12"/>
      <c r="D54" s="127">
        <v>16</v>
      </c>
      <c r="E54" s="13" t="s">
        <v>111</v>
      </c>
      <c r="F54" s="14"/>
      <c r="G54" s="11"/>
      <c r="H54" s="1">
        <f t="shared" si="13"/>
        <v>0</v>
      </c>
      <c r="I54" s="11"/>
      <c r="J54" s="1">
        <f t="shared" si="14"/>
        <v>0</v>
      </c>
      <c r="K54" s="1">
        <f t="shared" si="15"/>
        <v>0</v>
      </c>
      <c r="L54" s="1">
        <f t="shared" si="16"/>
        <v>0</v>
      </c>
      <c r="M54" s="1">
        <f t="shared" si="17"/>
        <v>0</v>
      </c>
      <c r="N54" s="1">
        <f t="shared" si="18"/>
        <v>0</v>
      </c>
      <c r="O54" s="28">
        <f t="shared" si="19"/>
        <v>0</v>
      </c>
    </row>
    <row r="55" spans="1:15" s="9" customFormat="1" ht="205.5" customHeight="1" x14ac:dyDescent="0.2">
      <c r="A55" s="27">
        <v>42</v>
      </c>
      <c r="B55" s="126" t="s">
        <v>108</v>
      </c>
      <c r="C55" s="12"/>
      <c r="D55" s="127">
        <v>5</v>
      </c>
      <c r="E55" s="13" t="s">
        <v>111</v>
      </c>
      <c r="F55" s="14"/>
      <c r="G55" s="11"/>
      <c r="H55" s="1">
        <f t="shared" si="13"/>
        <v>0</v>
      </c>
      <c r="I55" s="11"/>
      <c r="J55" s="1">
        <f t="shared" si="14"/>
        <v>0</v>
      </c>
      <c r="K55" s="1">
        <f t="shared" si="15"/>
        <v>0</v>
      </c>
      <c r="L55" s="1">
        <f t="shared" si="16"/>
        <v>0</v>
      </c>
      <c r="M55" s="1">
        <f t="shared" si="17"/>
        <v>0</v>
      </c>
      <c r="N55" s="1">
        <f t="shared" si="18"/>
        <v>0</v>
      </c>
      <c r="O55" s="28">
        <f t="shared" si="19"/>
        <v>0</v>
      </c>
    </row>
    <row r="56" spans="1:15" s="9" customFormat="1" ht="49.5" customHeight="1" x14ac:dyDescent="0.2">
      <c r="A56" s="27">
        <v>43</v>
      </c>
      <c r="B56" s="126" t="s">
        <v>109</v>
      </c>
      <c r="C56" s="12"/>
      <c r="D56" s="127">
        <v>10</v>
      </c>
      <c r="E56" s="13" t="s">
        <v>111</v>
      </c>
      <c r="F56" s="14"/>
      <c r="G56" s="11"/>
      <c r="H56" s="1">
        <f t="shared" si="6"/>
        <v>0</v>
      </c>
      <c r="I56" s="11"/>
      <c r="J56" s="1">
        <f t="shared" si="7"/>
        <v>0</v>
      </c>
      <c r="K56" s="1">
        <f t="shared" si="8"/>
        <v>0</v>
      </c>
      <c r="L56" s="1">
        <f t="shared" si="9"/>
        <v>0</v>
      </c>
      <c r="M56" s="1">
        <f t="shared" si="10"/>
        <v>0</v>
      </c>
      <c r="N56" s="1">
        <f t="shared" si="11"/>
        <v>0</v>
      </c>
      <c r="O56" s="28">
        <f t="shared" si="12"/>
        <v>0</v>
      </c>
    </row>
    <row r="57" spans="1:15" s="9" customFormat="1" ht="201" customHeight="1" x14ac:dyDescent="0.2">
      <c r="A57" s="27">
        <v>44</v>
      </c>
      <c r="B57" s="126" t="s">
        <v>107</v>
      </c>
      <c r="C57" s="12"/>
      <c r="D57" s="127">
        <v>5</v>
      </c>
      <c r="E57" s="13" t="s">
        <v>111</v>
      </c>
      <c r="F57" s="14"/>
      <c r="G57" s="11"/>
      <c r="H57" s="1">
        <f t="shared" si="6"/>
        <v>0</v>
      </c>
      <c r="I57" s="11"/>
      <c r="J57" s="1">
        <f t="shared" si="7"/>
        <v>0</v>
      </c>
      <c r="K57" s="1">
        <f t="shared" si="8"/>
        <v>0</v>
      </c>
      <c r="L57" s="1">
        <f t="shared" si="9"/>
        <v>0</v>
      </c>
      <c r="M57" s="1">
        <f t="shared" si="10"/>
        <v>0</v>
      </c>
      <c r="N57" s="1">
        <f t="shared" si="11"/>
        <v>0</v>
      </c>
      <c r="O57" s="28">
        <f t="shared" si="12"/>
        <v>0</v>
      </c>
    </row>
    <row r="58" spans="1:15" s="9" customFormat="1" ht="51" customHeight="1" thickBot="1" x14ac:dyDescent="0.25">
      <c r="A58" s="27">
        <v>45</v>
      </c>
      <c r="B58" s="126" t="s">
        <v>110</v>
      </c>
      <c r="C58" s="12"/>
      <c r="D58" s="127">
        <v>1</v>
      </c>
      <c r="E58" s="13" t="s">
        <v>111</v>
      </c>
      <c r="F58" s="14"/>
      <c r="G58" s="11"/>
      <c r="H58" s="1">
        <f t="shared" si="6"/>
        <v>0</v>
      </c>
      <c r="I58" s="11"/>
      <c r="J58" s="1">
        <f t="shared" si="7"/>
        <v>0</v>
      </c>
      <c r="K58" s="1">
        <f t="shared" si="8"/>
        <v>0</v>
      </c>
      <c r="L58" s="1">
        <f t="shared" si="9"/>
        <v>0</v>
      </c>
      <c r="M58" s="1">
        <f t="shared" si="10"/>
        <v>0</v>
      </c>
      <c r="N58" s="1">
        <f t="shared" si="11"/>
        <v>0</v>
      </c>
      <c r="O58" s="28">
        <f t="shared" si="12"/>
        <v>0</v>
      </c>
    </row>
    <row r="59" spans="1:15" s="9" customFormat="1" ht="42" customHeight="1" thickBot="1" x14ac:dyDescent="0.3">
      <c r="A59" s="91" t="s">
        <v>26</v>
      </c>
      <c r="B59" s="92"/>
      <c r="C59" s="92"/>
      <c r="D59" s="92"/>
      <c r="E59" s="92"/>
      <c r="F59" s="92"/>
      <c r="G59" s="92"/>
      <c r="H59" s="92"/>
      <c r="I59" s="92"/>
      <c r="J59" s="92"/>
      <c r="K59" s="92"/>
      <c r="L59" s="64" t="s">
        <v>27</v>
      </c>
      <c r="M59" s="65"/>
      <c r="N59" s="65"/>
      <c r="O59" s="36">
        <f>SUMIF(G:G,0%,L:L)+SUMIF(G:G,"",L:L)</f>
        <v>0</v>
      </c>
    </row>
    <row r="60" spans="1:15" s="9" customFormat="1" ht="39" customHeight="1" x14ac:dyDescent="0.25">
      <c r="A60" s="70" t="s">
        <v>78</v>
      </c>
      <c r="B60" s="71"/>
      <c r="C60" s="71"/>
      <c r="D60" s="71"/>
      <c r="E60" s="71"/>
      <c r="F60" s="71"/>
      <c r="G60" s="71"/>
      <c r="H60" s="71"/>
      <c r="I60" s="71"/>
      <c r="J60" s="71"/>
      <c r="K60" s="72"/>
      <c r="L60" s="62" t="s">
        <v>28</v>
      </c>
      <c r="M60" s="63"/>
      <c r="N60" s="63"/>
      <c r="O60" s="37">
        <f>SUMIF(G:G,5%,L:L)</f>
        <v>0</v>
      </c>
    </row>
    <row r="61" spans="1:15" s="9" customFormat="1" ht="30" customHeight="1" x14ac:dyDescent="0.25">
      <c r="A61" s="73"/>
      <c r="B61" s="74"/>
      <c r="C61" s="74"/>
      <c r="D61" s="74"/>
      <c r="E61" s="74"/>
      <c r="F61" s="74"/>
      <c r="G61" s="74"/>
      <c r="H61" s="74"/>
      <c r="I61" s="74"/>
      <c r="J61" s="74"/>
      <c r="K61" s="75"/>
      <c r="L61" s="62" t="s">
        <v>29</v>
      </c>
      <c r="M61" s="63"/>
      <c r="N61" s="63"/>
      <c r="O61" s="37">
        <f>SUMIF(G:G,19%,L:L)</f>
        <v>0</v>
      </c>
    </row>
    <row r="62" spans="1:15" s="9" customFormat="1" ht="30" customHeight="1" x14ac:dyDescent="0.25">
      <c r="A62" s="73"/>
      <c r="B62" s="74"/>
      <c r="C62" s="74"/>
      <c r="D62" s="74"/>
      <c r="E62" s="74"/>
      <c r="F62" s="74"/>
      <c r="G62" s="74"/>
      <c r="H62" s="74"/>
      <c r="I62" s="74"/>
      <c r="J62" s="74"/>
      <c r="K62" s="75"/>
      <c r="L62" s="60" t="s">
        <v>22</v>
      </c>
      <c r="M62" s="61"/>
      <c r="N62" s="61"/>
      <c r="O62" s="38">
        <f>SUM(O59:O61)</f>
        <v>0</v>
      </c>
    </row>
    <row r="63" spans="1:15" s="9" customFormat="1" ht="30" customHeight="1" x14ac:dyDescent="0.25">
      <c r="A63" s="73"/>
      <c r="B63" s="74"/>
      <c r="C63" s="74"/>
      <c r="D63" s="74"/>
      <c r="E63" s="74"/>
      <c r="F63" s="74"/>
      <c r="G63" s="74"/>
      <c r="H63" s="74"/>
      <c r="I63" s="74"/>
      <c r="J63" s="74"/>
      <c r="K63" s="75"/>
      <c r="L63" s="58" t="s">
        <v>30</v>
      </c>
      <c r="M63" s="59"/>
      <c r="N63" s="59"/>
      <c r="O63" s="39">
        <f>SUMIF(G:G,5%,M:M)</f>
        <v>0</v>
      </c>
    </row>
    <row r="64" spans="1:15" s="9" customFormat="1" ht="30" customHeight="1" x14ac:dyDescent="0.25">
      <c r="A64" s="73"/>
      <c r="B64" s="74"/>
      <c r="C64" s="74"/>
      <c r="D64" s="74"/>
      <c r="E64" s="74"/>
      <c r="F64" s="74"/>
      <c r="G64" s="74"/>
      <c r="H64" s="74"/>
      <c r="I64" s="74"/>
      <c r="J64" s="74"/>
      <c r="K64" s="75"/>
      <c r="L64" s="58" t="s">
        <v>31</v>
      </c>
      <c r="M64" s="59"/>
      <c r="N64" s="59"/>
      <c r="O64" s="39">
        <f>SUMIF(G:G,19%,M:M)</f>
        <v>0</v>
      </c>
    </row>
    <row r="65" spans="1:17" s="9" customFormat="1" ht="30" customHeight="1" x14ac:dyDescent="0.25">
      <c r="A65" s="73"/>
      <c r="B65" s="74"/>
      <c r="C65" s="74"/>
      <c r="D65" s="74"/>
      <c r="E65" s="74"/>
      <c r="F65" s="74"/>
      <c r="G65" s="74"/>
      <c r="H65" s="74"/>
      <c r="I65" s="74"/>
      <c r="J65" s="74"/>
      <c r="K65" s="75"/>
      <c r="L65" s="60" t="s">
        <v>32</v>
      </c>
      <c r="M65" s="61"/>
      <c r="N65" s="61"/>
      <c r="O65" s="38">
        <f>SUM(O63:O64)</f>
        <v>0</v>
      </c>
    </row>
    <row r="66" spans="1:17" s="9" customFormat="1" ht="30" customHeight="1" x14ac:dyDescent="0.25">
      <c r="A66" s="73"/>
      <c r="B66" s="74"/>
      <c r="C66" s="74"/>
      <c r="D66" s="74"/>
      <c r="E66" s="74"/>
      <c r="F66" s="74"/>
      <c r="G66" s="74"/>
      <c r="H66" s="74"/>
      <c r="I66" s="74"/>
      <c r="J66" s="74"/>
      <c r="K66" s="75"/>
      <c r="L66" s="62" t="s">
        <v>33</v>
      </c>
      <c r="M66" s="63"/>
      <c r="N66" s="63"/>
      <c r="O66" s="37">
        <f>SUMIF(I:I,8%,N:N)</f>
        <v>0</v>
      </c>
    </row>
    <row r="67" spans="1:17" s="9" customFormat="1" ht="37.5" customHeight="1" x14ac:dyDescent="0.25">
      <c r="A67" s="73"/>
      <c r="B67" s="74"/>
      <c r="C67" s="74"/>
      <c r="D67" s="74"/>
      <c r="E67" s="74"/>
      <c r="F67" s="74"/>
      <c r="G67" s="74"/>
      <c r="H67" s="74"/>
      <c r="I67" s="74"/>
      <c r="J67" s="74"/>
      <c r="K67" s="75"/>
      <c r="L67" s="68" t="s">
        <v>34</v>
      </c>
      <c r="M67" s="69"/>
      <c r="N67" s="69"/>
      <c r="O67" s="38">
        <f>SUM(O66)</f>
        <v>0</v>
      </c>
    </row>
    <row r="68" spans="1:17" s="9" customFormat="1" ht="32.25" customHeight="1" thickBot="1" x14ac:dyDescent="0.3">
      <c r="A68" s="76"/>
      <c r="B68" s="77"/>
      <c r="C68" s="77"/>
      <c r="D68" s="77"/>
      <c r="E68" s="77"/>
      <c r="F68" s="77"/>
      <c r="G68" s="77"/>
      <c r="H68" s="77"/>
      <c r="I68" s="77"/>
      <c r="J68" s="77"/>
      <c r="K68" s="78"/>
      <c r="L68" s="66" t="s">
        <v>35</v>
      </c>
      <c r="M68" s="67"/>
      <c r="N68" s="67"/>
      <c r="O68" s="40">
        <f>+O62+O65+O67</f>
        <v>0</v>
      </c>
    </row>
    <row r="70" spans="1:17" ht="50.1" customHeight="1" thickBot="1" x14ac:dyDescent="0.3">
      <c r="B70" s="82"/>
      <c r="C70" s="82"/>
    </row>
    <row r="71" spans="1:17" x14ac:dyDescent="0.25">
      <c r="B71" s="103" t="s">
        <v>36</v>
      </c>
      <c r="C71" s="103"/>
    </row>
    <row r="72" spans="1:17" ht="15" customHeight="1" x14ac:dyDescent="0.25">
      <c r="M72" s="42"/>
      <c r="N72" s="43"/>
      <c r="O72" s="44"/>
    </row>
    <row r="73" spans="1:17" ht="15.75" customHeight="1" x14ac:dyDescent="0.25">
      <c r="M73" s="42"/>
      <c r="N73" s="43"/>
      <c r="O73" s="44"/>
    </row>
    <row r="74" spans="1:17" ht="15" customHeight="1" x14ac:dyDescent="0.25">
      <c r="A74" s="10" t="s">
        <v>37</v>
      </c>
      <c r="M74" s="42"/>
      <c r="N74" s="43"/>
      <c r="O74" s="44"/>
    </row>
    <row r="75" spans="1:17" x14ac:dyDescent="0.25">
      <c r="A75" s="102" t="s">
        <v>38</v>
      </c>
      <c r="B75" s="102"/>
      <c r="C75" s="102"/>
      <c r="D75" s="102"/>
      <c r="E75" s="102"/>
      <c r="F75" s="102"/>
      <c r="G75" s="102"/>
      <c r="H75" s="102"/>
      <c r="I75" s="102"/>
      <c r="J75" s="102"/>
      <c r="K75" s="102"/>
      <c r="L75" s="102"/>
      <c r="M75" s="102"/>
      <c r="N75" s="102"/>
      <c r="O75" s="102"/>
      <c r="P75" s="2"/>
      <c r="Q75" s="2"/>
    </row>
    <row r="76" spans="1:17" ht="15" customHeight="1" x14ac:dyDescent="0.25">
      <c r="A76" s="101" t="s">
        <v>39</v>
      </c>
      <c r="B76" s="101"/>
      <c r="C76" s="101"/>
      <c r="D76" s="101"/>
      <c r="E76" s="101"/>
      <c r="F76" s="101"/>
      <c r="G76" s="101"/>
      <c r="H76" s="101"/>
      <c r="I76" s="101"/>
      <c r="J76" s="101"/>
      <c r="K76" s="101"/>
      <c r="L76" s="101"/>
      <c r="M76" s="101"/>
      <c r="N76" s="101"/>
      <c r="O76" s="101"/>
      <c r="P76" s="41"/>
      <c r="Q76" s="41"/>
    </row>
    <row r="77" spans="1:17" x14ac:dyDescent="0.25">
      <c r="A77" s="100" t="s">
        <v>40</v>
      </c>
      <c r="B77" s="100"/>
      <c r="C77" s="100"/>
      <c r="D77" s="100"/>
      <c r="E77" s="100"/>
      <c r="F77" s="100"/>
      <c r="G77" s="100"/>
      <c r="H77" s="100"/>
      <c r="I77" s="100"/>
      <c r="J77" s="100"/>
      <c r="K77" s="100"/>
      <c r="L77" s="100"/>
      <c r="M77" s="100"/>
      <c r="N77" s="100"/>
      <c r="O77" s="100"/>
      <c r="P77" s="5"/>
      <c r="Q77" s="5"/>
    </row>
    <row r="78" spans="1:17" x14ac:dyDescent="0.25">
      <c r="A78" s="100" t="s">
        <v>41</v>
      </c>
      <c r="B78" s="100"/>
      <c r="C78" s="100"/>
      <c r="D78" s="100"/>
      <c r="E78" s="100"/>
      <c r="F78" s="100"/>
      <c r="G78" s="100"/>
      <c r="H78" s="100"/>
      <c r="I78" s="100"/>
      <c r="J78" s="100"/>
      <c r="K78" s="100"/>
      <c r="L78" s="100"/>
      <c r="M78" s="100"/>
      <c r="N78" s="100"/>
      <c r="O78" s="100"/>
      <c r="P78" s="5"/>
      <c r="Q78" s="5"/>
    </row>
    <row r="79" spans="1:17" x14ac:dyDescent="0.25">
      <c r="K79" s="2"/>
      <c r="L79" s="2"/>
      <c r="M79" s="2"/>
      <c r="N79" s="2"/>
    </row>
    <row r="121" spans="11:15" s="2" customFormat="1" x14ac:dyDescent="0.25">
      <c r="K121" s="4"/>
      <c r="L121" s="4"/>
      <c r="M121" s="4"/>
      <c r="N121" s="4"/>
      <c r="O121" s="4"/>
    </row>
    <row r="122" spans="11:15" s="2" customFormat="1" x14ac:dyDescent="0.25">
      <c r="K122" s="4"/>
      <c r="L122" s="4"/>
      <c r="M122" s="4"/>
      <c r="N122" s="4"/>
      <c r="O122" s="4"/>
    </row>
    <row r="123" spans="11:15" s="2" customFormat="1" x14ac:dyDescent="0.25">
      <c r="K123" s="4"/>
      <c r="L123" s="4"/>
      <c r="M123" s="4"/>
      <c r="N123" s="4"/>
      <c r="O123" s="4"/>
    </row>
    <row r="124" spans="11:15" s="2" customFormat="1" x14ac:dyDescent="0.25">
      <c r="K124" s="4"/>
      <c r="L124" s="4"/>
      <c r="M124" s="4"/>
      <c r="N124" s="4"/>
      <c r="O124" s="4"/>
    </row>
  </sheetData>
  <sheetProtection algorithmName="SHA-512" hashValue="xI12M0yrLTVFSbIASvASrYI5pj8E97L+ltW0AXL8AFqSk8C04/CkTE/txnnYQk/Vl/5rjY1j7FuNMQpyrOEeGg==" saltValue="x8TKE4Ins06oNLwI/aiTVQ==" spinCount="100000" sheet="1" selectLockedCells="1"/>
  <mergeCells count="35">
    <mergeCell ref="A78:O78"/>
    <mergeCell ref="A77:O77"/>
    <mergeCell ref="A76:O76"/>
    <mergeCell ref="A75:O75"/>
    <mergeCell ref="B71:C71"/>
    <mergeCell ref="A2:A5"/>
    <mergeCell ref="B2:M2"/>
    <mergeCell ref="N2:O2"/>
    <mergeCell ref="B3:M3"/>
    <mergeCell ref="N3:O3"/>
    <mergeCell ref="B4:M5"/>
    <mergeCell ref="N4:O4"/>
    <mergeCell ref="N5:O5"/>
    <mergeCell ref="M11:N11"/>
    <mergeCell ref="M9:N9"/>
    <mergeCell ref="K9:L9"/>
    <mergeCell ref="K11:L11"/>
    <mergeCell ref="F11:I11"/>
    <mergeCell ref="A60:K68"/>
    <mergeCell ref="F9:I9"/>
    <mergeCell ref="B70:C70"/>
    <mergeCell ref="A9:B11"/>
    <mergeCell ref="D9:E9"/>
    <mergeCell ref="D11:E11"/>
    <mergeCell ref="A59:K59"/>
    <mergeCell ref="L68:N68"/>
    <mergeCell ref="L67:N67"/>
    <mergeCell ref="L66:N66"/>
    <mergeCell ref="L65:N65"/>
    <mergeCell ref="L64:N64"/>
    <mergeCell ref="L63:N63"/>
    <mergeCell ref="L62:N62"/>
    <mergeCell ref="L61:N61"/>
    <mergeCell ref="L60:N60"/>
    <mergeCell ref="L59:N5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8">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G14:G58</xm:sqref>
        </x14:dataValidation>
        <x14:dataValidation type="list" allowBlank="1" showInputMessage="1" showErrorMessage="1">
          <x14:formula1>
            <xm:f>Cálculos!$F$7:$F$8</xm:f>
          </x14:formula1>
          <xm:sqref>I14:I58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6"/>
    </row>
    <row r="3" spans="2:11" ht="15" customHeight="1" x14ac:dyDescent="0.25">
      <c r="B3" s="105"/>
      <c r="C3" s="105"/>
      <c r="D3" s="114" t="s">
        <v>2</v>
      </c>
      <c r="E3" s="116"/>
      <c r="F3" s="116"/>
      <c r="G3" s="116"/>
      <c r="H3" s="115"/>
      <c r="I3" s="114" t="s">
        <v>77</v>
      </c>
      <c r="J3" s="115"/>
      <c r="K3" s="55"/>
    </row>
    <row r="4" spans="2:11" ht="15" customHeight="1" x14ac:dyDescent="0.25">
      <c r="B4" s="105"/>
      <c r="C4" s="105"/>
      <c r="D4" s="117" t="s">
        <v>3</v>
      </c>
      <c r="E4" s="118"/>
      <c r="F4" s="118"/>
      <c r="G4" s="118"/>
      <c r="H4" s="119"/>
      <c r="I4" s="114" t="s">
        <v>79</v>
      </c>
      <c r="J4" s="115"/>
      <c r="K4" s="55"/>
    </row>
    <row r="5" spans="2:11" ht="15" customHeight="1" x14ac:dyDescent="0.25">
      <c r="B5" s="105"/>
      <c r="C5" s="105"/>
      <c r="D5" s="120"/>
      <c r="E5" s="121"/>
      <c r="F5" s="121"/>
      <c r="G5" s="121"/>
      <c r="H5" s="122"/>
      <c r="I5" s="114" t="s">
        <v>47</v>
      </c>
      <c r="J5" s="115"/>
      <c r="K5" s="55"/>
    </row>
    <row r="6" spans="2:11" x14ac:dyDescent="0.25">
      <c r="K6" s="47"/>
    </row>
    <row r="7" spans="2:11" ht="15.75" customHeight="1" x14ac:dyDescent="0.25">
      <c r="B7" s="109" t="s">
        <v>48</v>
      </c>
      <c r="C7" s="109"/>
      <c r="D7" s="109"/>
      <c r="E7" s="109"/>
      <c r="F7" s="109"/>
      <c r="G7" s="109"/>
      <c r="H7" s="109"/>
      <c r="I7" s="109"/>
      <c r="J7" s="109"/>
      <c r="K7" s="52"/>
    </row>
    <row r="8" spans="2:11" ht="15.75" customHeight="1" x14ac:dyDescent="0.25">
      <c r="B8" s="104" t="s">
        <v>49</v>
      </c>
      <c r="C8" s="104" t="s">
        <v>50</v>
      </c>
      <c r="D8" s="104"/>
      <c r="E8" s="104"/>
      <c r="F8" s="104"/>
      <c r="G8" s="109" t="s">
        <v>51</v>
      </c>
      <c r="H8" s="109"/>
      <c r="I8" s="109"/>
      <c r="J8" s="109"/>
      <c r="K8" s="52"/>
    </row>
    <row r="9" spans="2:11" ht="15.75" customHeight="1" x14ac:dyDescent="0.25">
      <c r="B9" s="104"/>
      <c r="C9" s="51" t="s">
        <v>52</v>
      </c>
      <c r="D9" s="51" t="s">
        <v>53</v>
      </c>
      <c r="E9" s="104" t="s">
        <v>54</v>
      </c>
      <c r="F9" s="104"/>
      <c r="G9" s="109"/>
      <c r="H9" s="109"/>
      <c r="I9" s="109"/>
      <c r="J9" s="109"/>
      <c r="K9" s="52"/>
    </row>
    <row r="10" spans="2:11" ht="15.75" customHeight="1" x14ac:dyDescent="0.25">
      <c r="B10" s="49">
        <v>1</v>
      </c>
      <c r="C10" s="49">
        <v>2021</v>
      </c>
      <c r="D10" s="49">
        <v>5</v>
      </c>
      <c r="E10" s="123">
        <v>24</v>
      </c>
      <c r="F10" s="123"/>
      <c r="G10" s="112" t="s">
        <v>55</v>
      </c>
      <c r="H10" s="112"/>
      <c r="I10" s="112"/>
      <c r="J10" s="112"/>
      <c r="K10" s="54"/>
    </row>
    <row r="11" spans="2:11" ht="57.75" customHeight="1" x14ac:dyDescent="0.25">
      <c r="B11" s="49">
        <v>2</v>
      </c>
      <c r="C11" s="49">
        <v>2022</v>
      </c>
      <c r="D11" s="49">
        <v>5</v>
      </c>
      <c r="E11" s="110">
        <v>31</v>
      </c>
      <c r="F11" s="111"/>
      <c r="G11" s="106" t="s">
        <v>56</v>
      </c>
      <c r="H11" s="107"/>
      <c r="I11" s="107"/>
      <c r="J11" s="108"/>
      <c r="K11" s="54"/>
    </row>
    <row r="12" spans="2:11" ht="82.5" customHeight="1" x14ac:dyDescent="0.25">
      <c r="B12" s="49">
        <v>3</v>
      </c>
      <c r="C12" s="49">
        <v>2022</v>
      </c>
      <c r="D12" s="49">
        <v>7</v>
      </c>
      <c r="E12" s="110">
        <v>27</v>
      </c>
      <c r="F12" s="111"/>
      <c r="G12" s="106" t="s">
        <v>57</v>
      </c>
      <c r="H12" s="107"/>
      <c r="I12" s="107"/>
      <c r="J12" s="108"/>
      <c r="K12" s="54"/>
    </row>
    <row r="13" spans="2:11" ht="100.5" customHeight="1" x14ac:dyDescent="0.25">
      <c r="B13" s="49">
        <v>4</v>
      </c>
      <c r="C13" s="49">
        <v>2023</v>
      </c>
      <c r="D13" s="49">
        <v>11</v>
      </c>
      <c r="E13" s="110">
        <v>30</v>
      </c>
      <c r="F13" s="111"/>
      <c r="G13" s="106" t="s">
        <v>72</v>
      </c>
      <c r="H13" s="107"/>
      <c r="I13" s="107"/>
      <c r="J13" s="108"/>
      <c r="K13" s="54"/>
    </row>
    <row r="14" spans="2:11" ht="70.5" customHeight="1" x14ac:dyDescent="0.25">
      <c r="B14" s="49">
        <v>5</v>
      </c>
      <c r="C14" s="49">
        <v>2024</v>
      </c>
      <c r="D14" s="57" t="s">
        <v>71</v>
      </c>
      <c r="E14" s="110">
        <v>27</v>
      </c>
      <c r="F14" s="111"/>
      <c r="G14" s="106" t="s">
        <v>73</v>
      </c>
      <c r="H14" s="107"/>
      <c r="I14" s="107"/>
      <c r="J14" s="108"/>
      <c r="K14" s="54"/>
    </row>
    <row r="15" spans="2:11" ht="76.5" customHeight="1" x14ac:dyDescent="0.25">
      <c r="B15" s="49">
        <v>6</v>
      </c>
      <c r="C15" s="49">
        <v>2024</v>
      </c>
      <c r="D15" s="57" t="s">
        <v>74</v>
      </c>
      <c r="E15" s="110"/>
      <c r="F15" s="111"/>
      <c r="G15" s="106" t="s">
        <v>76</v>
      </c>
      <c r="H15" s="107"/>
      <c r="I15" s="107"/>
      <c r="J15" s="108"/>
      <c r="K15" s="54"/>
    </row>
    <row r="16" spans="2:11" ht="15.75" customHeight="1" x14ac:dyDescent="0.25">
      <c r="B16" s="104" t="s">
        <v>58</v>
      </c>
      <c r="C16" s="104"/>
      <c r="D16" s="104"/>
      <c r="E16" s="104"/>
      <c r="F16" s="104"/>
      <c r="G16" s="104"/>
      <c r="H16" s="104"/>
      <c r="I16" s="104"/>
      <c r="J16" s="104"/>
      <c r="K16" s="50"/>
    </row>
    <row r="17" spans="2:11" x14ac:dyDescent="0.25">
      <c r="B17" s="104" t="s">
        <v>59</v>
      </c>
      <c r="C17" s="104"/>
      <c r="D17" s="104"/>
      <c r="E17" s="104"/>
      <c r="F17" s="104" t="s">
        <v>60</v>
      </c>
      <c r="G17" s="104"/>
      <c r="H17" s="104"/>
      <c r="I17" s="104"/>
      <c r="J17" s="104"/>
      <c r="K17" s="50"/>
    </row>
    <row r="18" spans="2:11" ht="15.75" customHeight="1" x14ac:dyDescent="0.25">
      <c r="B18" s="123" t="s">
        <v>61</v>
      </c>
      <c r="C18" s="123"/>
      <c r="D18" s="123"/>
      <c r="E18" s="123"/>
      <c r="F18" s="123" t="s">
        <v>75</v>
      </c>
      <c r="G18" s="123"/>
      <c r="H18" s="123"/>
      <c r="I18" s="123"/>
      <c r="J18" s="123"/>
      <c r="K18" s="48"/>
    </row>
    <row r="19" spans="2:11" x14ac:dyDescent="0.25">
      <c r="B19" s="104" t="s">
        <v>62</v>
      </c>
      <c r="C19" s="104"/>
      <c r="D19" s="104"/>
      <c r="E19" s="104"/>
      <c r="F19" s="104"/>
      <c r="G19" s="104"/>
      <c r="H19" s="104"/>
      <c r="I19" s="104"/>
      <c r="J19" s="104"/>
      <c r="K19" s="50"/>
    </row>
    <row r="20" spans="2:11" x14ac:dyDescent="0.25">
      <c r="B20" s="104" t="s">
        <v>59</v>
      </c>
      <c r="C20" s="104"/>
      <c r="D20" s="104"/>
      <c r="E20" s="104"/>
      <c r="F20" s="104" t="s">
        <v>60</v>
      </c>
      <c r="G20" s="104"/>
      <c r="H20" s="104"/>
      <c r="I20" s="104"/>
      <c r="J20" s="104"/>
      <c r="K20" s="50"/>
    </row>
    <row r="21" spans="2:11" ht="15.75" customHeight="1" x14ac:dyDescent="0.25">
      <c r="B21" s="125" t="s">
        <v>63</v>
      </c>
      <c r="C21" s="125"/>
      <c r="D21" s="125"/>
      <c r="E21" s="125"/>
      <c r="F21" s="125" t="s">
        <v>64</v>
      </c>
      <c r="G21" s="125"/>
      <c r="H21" s="125"/>
      <c r="I21" s="125"/>
      <c r="J21" s="125"/>
      <c r="K21" s="53"/>
    </row>
    <row r="22" spans="2:11" ht="15.75" customHeight="1" x14ac:dyDescent="0.25">
      <c r="B22" s="109" t="s">
        <v>65</v>
      </c>
      <c r="C22" s="109"/>
      <c r="D22" s="109"/>
      <c r="E22" s="109"/>
      <c r="F22" s="109"/>
      <c r="G22" s="109"/>
      <c r="H22" s="109"/>
      <c r="I22" s="109"/>
      <c r="J22" s="109"/>
      <c r="K22" s="52"/>
    </row>
    <row r="23" spans="2:11" x14ac:dyDescent="0.25">
      <c r="B23" s="104" t="s">
        <v>59</v>
      </c>
      <c r="C23" s="104"/>
      <c r="D23" s="104"/>
      <c r="E23" s="104" t="s">
        <v>60</v>
      </c>
      <c r="F23" s="104"/>
      <c r="G23" s="104"/>
      <c r="H23" s="104" t="s">
        <v>66</v>
      </c>
      <c r="I23" s="104"/>
      <c r="J23" s="104"/>
      <c r="K23" s="50"/>
    </row>
    <row r="24" spans="2:11" x14ac:dyDescent="0.25">
      <c r="B24" s="104"/>
      <c r="C24" s="104"/>
      <c r="D24" s="104"/>
      <c r="E24" s="104"/>
      <c r="F24" s="104"/>
      <c r="G24" s="104"/>
      <c r="H24" s="51" t="s">
        <v>52</v>
      </c>
      <c r="I24" s="51" t="s">
        <v>53</v>
      </c>
      <c r="J24" s="51" t="s">
        <v>54</v>
      </c>
      <c r="K24" s="50"/>
    </row>
    <row r="25" spans="2:11" x14ac:dyDescent="0.25">
      <c r="B25" s="123" t="s">
        <v>67</v>
      </c>
      <c r="C25" s="123"/>
      <c r="D25" s="123"/>
      <c r="E25" s="125" t="s">
        <v>68</v>
      </c>
      <c r="F25" s="125"/>
      <c r="G25" s="125"/>
      <c r="H25" s="49">
        <v>2024</v>
      </c>
      <c r="I25" s="57" t="s">
        <v>74</v>
      </c>
      <c r="J25" s="49"/>
      <c r="K25" s="48"/>
    </row>
    <row r="26" spans="2:11" x14ac:dyDescent="0.25">
      <c r="K26" s="47"/>
    </row>
    <row r="27" spans="2:11" ht="56.25" customHeight="1" x14ac:dyDescent="0.25">
      <c r="B27" s="47"/>
      <c r="C27" s="124" t="s">
        <v>69</v>
      </c>
      <c r="D27" s="124"/>
      <c r="E27" s="124"/>
      <c r="F27" s="124"/>
      <c r="G27" s="124"/>
      <c r="H27" s="124"/>
      <c r="I27" s="124"/>
      <c r="K27" s="47"/>
    </row>
    <row r="28" spans="2:11" ht="16.5" customHeight="1" x14ac:dyDescent="0.25">
      <c r="E28" s="113" t="s">
        <v>70</v>
      </c>
      <c r="F28" s="113"/>
      <c r="G28" s="113"/>
      <c r="H28" s="113"/>
      <c r="I28" s="113"/>
      <c r="J28" s="113"/>
      <c r="K28" s="46"/>
    </row>
    <row r="29" spans="2:11" x14ac:dyDescent="0.25">
      <c r="B29" s="47"/>
      <c r="C29" s="47"/>
      <c r="D29" s="47"/>
      <c r="E29" s="113"/>
      <c r="F29" s="113"/>
      <c r="G29" s="113"/>
      <c r="H29" s="113"/>
      <c r="I29" s="113"/>
      <c r="J29" s="113"/>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cp:lastPrinted>2024-07-22T22:04:40Z</cp:lastPrinted>
  <dcterms:created xsi:type="dcterms:W3CDTF">2017-04-28T13:22:52Z</dcterms:created>
  <dcterms:modified xsi:type="dcterms:W3CDTF">2024-11-07T05:27:51Z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