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onik\CUNDINAMARCA\2024\INVITACIONES\INV 038 SISTEMA VIDEOVIGILANCIA SOACHA\ANEXOS PARA PUBLICAR\"/>
    </mc:Choice>
  </mc:AlternateContent>
  <bookViews>
    <workbookView xWindow="0" yWindow="0" windowWidth="24000" windowHeight="9630" tabRatio="688"/>
  </bookViews>
  <sheets>
    <sheet name="Bienes y Servicios" sheetId="7" r:id="rId1"/>
    <sheet name="Cálculos" sheetId="2" state="hidden" r:id="rId2"/>
  </sheets>
  <definedNames>
    <definedName name="_xlnm.Print_Area" localSheetId="0">'Bienes y Servicios'!$A$1:$O$47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1" i="7" l="1"/>
  <c r="J31" i="7"/>
  <c r="H31" i="7"/>
  <c r="K31" i="7" s="1"/>
  <c r="L30" i="7"/>
  <c r="N30" i="7" s="1"/>
  <c r="K30" i="7"/>
  <c r="J30" i="7"/>
  <c r="H30" i="7"/>
  <c r="N29" i="7"/>
  <c r="L29" i="7"/>
  <c r="M29" i="7" s="1"/>
  <c r="J29" i="7"/>
  <c r="K29" i="7" s="1"/>
  <c r="H29" i="7"/>
  <c r="M28" i="7"/>
  <c r="L28" i="7"/>
  <c r="J28" i="7"/>
  <c r="H28" i="7"/>
  <c r="K28" i="7" s="1"/>
  <c r="L27" i="7"/>
  <c r="J27" i="7"/>
  <c r="H27" i="7"/>
  <c r="K27" i="7" s="1"/>
  <c r="L26" i="7"/>
  <c r="N26" i="7" s="1"/>
  <c r="K26" i="7"/>
  <c r="J26" i="7"/>
  <c r="H26" i="7"/>
  <c r="N25" i="7"/>
  <c r="L25" i="7"/>
  <c r="M25" i="7" s="1"/>
  <c r="J25" i="7"/>
  <c r="H25" i="7"/>
  <c r="K25" i="7" s="1"/>
  <c r="L24" i="7"/>
  <c r="J24" i="7"/>
  <c r="H24" i="7"/>
  <c r="K24" i="7" s="1"/>
  <c r="L23" i="7"/>
  <c r="N23" i="7" s="1"/>
  <c r="K23" i="7"/>
  <c r="J23" i="7"/>
  <c r="H23" i="7"/>
  <c r="N22" i="7"/>
  <c r="L22" i="7"/>
  <c r="M22" i="7" s="1"/>
  <c r="J22" i="7"/>
  <c r="K22" i="7" s="1"/>
  <c r="H22" i="7"/>
  <c r="N21" i="7"/>
  <c r="M21" i="7"/>
  <c r="L21" i="7"/>
  <c r="O21" i="7" s="1"/>
  <c r="J21" i="7"/>
  <c r="H21" i="7"/>
  <c r="K21" i="7" s="1"/>
  <c r="L20" i="7"/>
  <c r="J20" i="7"/>
  <c r="H20" i="7"/>
  <c r="K20" i="7" s="1"/>
  <c r="L19" i="7"/>
  <c r="N19" i="7" s="1"/>
  <c r="K19" i="7"/>
  <c r="J19" i="7"/>
  <c r="H19" i="7"/>
  <c r="N18" i="7"/>
  <c r="L18" i="7"/>
  <c r="M18" i="7" s="1"/>
  <c r="J18" i="7"/>
  <c r="K18" i="7" s="1"/>
  <c r="H18" i="7"/>
  <c r="N17" i="7"/>
  <c r="M17" i="7"/>
  <c r="L17" i="7"/>
  <c r="O17" i="7" s="1"/>
  <c r="J17" i="7"/>
  <c r="H17" i="7"/>
  <c r="K17" i="7" s="1"/>
  <c r="L16" i="7"/>
  <c r="J16" i="7"/>
  <c r="H16" i="7"/>
  <c r="K16" i="7" s="1"/>
  <c r="L15" i="7"/>
  <c r="N15" i="7" s="1"/>
  <c r="K15" i="7"/>
  <c r="J15" i="7"/>
  <c r="H15" i="7"/>
  <c r="O15" i="7" l="1"/>
  <c r="O30" i="7"/>
  <c r="O18" i="7"/>
  <c r="O22" i="7"/>
  <c r="O23" i="7"/>
  <c r="O28" i="7"/>
  <c r="M15" i="7"/>
  <c r="N16" i="7"/>
  <c r="O16" i="7" s="1"/>
  <c r="M19" i="7"/>
  <c r="O19" i="7" s="1"/>
  <c r="N20" i="7"/>
  <c r="O20" i="7" s="1"/>
  <c r="M23" i="7"/>
  <c r="N24" i="7"/>
  <c r="O24" i="7" s="1"/>
  <c r="O25" i="7"/>
  <c r="M27" i="7"/>
  <c r="N28" i="7"/>
  <c r="O29" i="7"/>
  <c r="M31" i="7"/>
  <c r="M16" i="7"/>
  <c r="M20" i="7"/>
  <c r="M24" i="7"/>
  <c r="M26" i="7"/>
  <c r="O26" i="7" s="1"/>
  <c r="N27" i="7"/>
  <c r="O27" i="7" s="1"/>
  <c r="M30" i="7"/>
  <c r="N31" i="7"/>
  <c r="O31" i="7" s="1"/>
  <c r="L14" i="7"/>
  <c r="J14" i="7"/>
  <c r="H14" i="7"/>
  <c r="K14" i="7" s="1"/>
  <c r="M14" i="7" l="1"/>
  <c r="N14" i="7"/>
  <c r="O39" i="7"/>
  <c r="O40" i="7" s="1"/>
  <c r="O36" i="7"/>
  <c r="O34" i="7"/>
  <c r="O33" i="7"/>
  <c r="O37" i="7"/>
  <c r="O14" i="7" l="1"/>
  <c r="O32" i="7"/>
  <c r="O35" i="7" s="1"/>
  <c r="O38" i="7"/>
  <c r="O41" i="7" l="1"/>
</calcChain>
</file>

<file path=xl/sharedStrings.xml><?xml version="1.0" encoding="utf-8"?>
<sst xmlns="http://schemas.openxmlformats.org/spreadsheetml/2006/main" count="88" uniqueCount="69">
  <si>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</si>
  <si>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</si>
  <si>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</si>
  <si>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</si>
  <si>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</si>
  <si>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</si>
  <si>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</si>
  <si>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</si>
  <si>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</si>
  <si>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</si>
  <si>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</si>
  <si>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</si>
  <si>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</si>
  <si>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</si>
  <si>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</si>
  <si>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</si>
  <si>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</si>
  <si>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</si>
  <si>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</si>
  <si>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</si>
  <si>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</si>
  <si>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</si>
  <si>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</si>
  <si>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</si>
  <si>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</si>
  <si>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</si>
  <si>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</si>
  <si>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</si>
  <si>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</si>
  <si>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</si>
  <si>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</si>
  <si>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</si>
  <si>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</si>
  <si>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</si>
  <si>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</si>
  <si>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</si>
  <si>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</si>
  <si>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</si>
  <si>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</si>
  <si>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</si>
  <si>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</si>
  <si>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</si>
  <si>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</si>
  <si>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</si>
  <si>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</si>
  <si>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</si>
  <si>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</si>
  <si>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</si>
  <si>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</si>
  <si>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</si>
  <si>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</si>
  <si>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Fibra óptica monomodo tipo SPAM de 12 hilos. con norma ITU-T G.652D  X 1mt lineal incluye Fusiones de fibra óptica certificadas a (0.1 db)</t>
  </si>
  <si>
    <t>Cable UTP categoría 6 certificado cu-cu carrete x 305 mt doble chaqueta, para exterior.</t>
  </si>
  <si>
    <t>Cable para alimentacion de camaras a 12v 1amp rollo x 100 mt tipo duplex 2x 16 awg certificado.</t>
  </si>
  <si>
    <t>Tornillo de montaje central y cierre de la tapa (autorroscante M4 32mm) - 1 unidad; Cinta plastica - 4 unidades; Protector de empalme (40mm) - 12 unidades.</t>
  </si>
  <si>
    <t>Patch cord fibra óptica, monomodo, Sc/upc-sc/upc-sm 1 metro; En un extremo, cuenta con conectores SC/UPC, mientras que en el otro extremo tiene conectores LC/UPC. Esto proporciona flexibilidad en las conexiones y lo hace adecuado para diversas aplicaciones en redes de fibra óptica.</t>
  </si>
  <si>
    <t>Transmisor óptico medio de conversión fibra a red lan base 10/100/1000 x par 1 * conector SC / ST de 1000x (modo múltiple / único) El puerto RJ45 admite la función automática MDI / MDI-X Velocidad de negociación automática, semidúplex / dúplex completo Arquitectura de conmutación de almacenamiento y reenvío Paso de falla de enlace integrado (LFP) Falla de extremo lejano incorporada (FEF) Soporte de tramas jumbo: 10k bytes Diseño de alimentación redundante de amplio rango Entrada de alimentación redundante: 12 ~ 48VDC Protección de inversión de polaridad de potencia Protección contra corriente de sobrecarga Montaje en carril DIN o en pared Protección IP30</t>
  </si>
  <si>
    <t>Enrutador con 1 puerto SFP Plus y 10 Puertos Ethernet Gigabit función de salida PoE con 4 núcleos, 1 GB de RAM Fuente de alimentación 24V</t>
  </si>
  <si>
    <t>Red eléctrica regulada y no regulada con conexión a sistema de almacenamiento UPS: que incluye tomas dobles, en alambre numero 14 awg, breaker de 15 amp, canaleta y conectores entre el tablero de distribución y el gabinete</t>
  </si>
  <si>
    <t>Multitoma horizontal industrial 8 entradas NEMA 5-15R con Polo aislado a tierra para RACK</t>
  </si>
  <si>
    <t xml:space="preserve">Cámara Tipo Domo antivandálica: 
• Domo IP 8 Megapixel (4K) 
• Lente 2.8 mm 
• Distancia de cobertura 30 mts IR EXIR 
• Exterior IP67 / IK10 / WDR 120 dB / 
• Video analíticos (Filtro de Falsas Alarmas) / Ultra Baja Iluminación.
</t>
  </si>
  <si>
    <t xml:space="preserve">Conmutador de 24 Puertos: 
• Interface no gestionable 
• velocidad de trasmisión de 10/100/1000 Mbps 
• conexión por RJ45, Capacidad de conmutación: 48 Gbps 
• montable en rack 
• Fuente de Alimentación 100-240VAC, 50/60Hz 
• Estándares y Protocolos IEEE 802.3i, IEEE 802.3u, IEEE 802.3ab, IEEE 802.3x
</t>
  </si>
  <si>
    <t xml:space="preserve">Monitor de Visualización: 
• Resolución Uhd-4K  
• Smart TV Si 
• Control remoto-cable de poder-Manual  
• Puerto Audio Óptico Si  
• Puerto LAN Si  
• Número De Puertos USB 2 Número De Puertos HDMI 3 
• Conexión Wi-fi 
• Potencia de Audio 20W  
• Resolución Pixel 3,840 x 2,160 
• Bluetooth Si 
• Tamaño de Pantalla 60 Pulgadas en cms 152 cm
</t>
  </si>
  <si>
    <t xml:space="preserve">Teclado con Joystics 3 AXIS: 
• teclado, USB con todas las funciones Admite varias cámaras, NVR, DVR 
• Flexible de 4 ejes Los botones del joystick se pueden usar para realizar funciones 
• Los botones del joystick se pueden usar para realizar funciones 
• Puertos: RS485, RS422, USB, RS232, RJ45 Ø Pantalla: lcd 
• Power adapter: input 100V~240V 50Hz/60Hz, output DC12V/2A
</t>
  </si>
  <si>
    <t xml:space="preserve">Sistema de Almacenamiento: 
• disco duro Mecánico de 4TB HDD 
• conexión SATA. 
• Tipo de D.D. PURPLE 
• PARA EQUIPO DE GRABACION.
</t>
  </si>
  <si>
    <t xml:space="preserve">Equipo de Grabación: 
• 32 canales 4K NVR Cámara IP de hasta 32 canales entradas 
• Protocolo: H.265+/H.265/H.264+/H.264 
• formatos de video Capacidad de decodificación de hasta 2 canales a 8 MP/4 canales a 4 MP/8 canales a 1080p Plug &amp; play 
• 16 interfaces de alimentación a través de Ethernet (PoE) 
• Hasta 256 Mbps de ancho de banda entrante
</t>
  </si>
  <si>
    <t xml:space="preserve">UPS: 
• 3 KVA En Línea tipo Torre Doble Conversion 3000VA 
• Tipo de alimentación Monofásica 6 Tomas • rango de voltaje de entrada: 55Vca - 150Vca +/- 3% • rango de estabilización de salida: 100/110/115/120/127Vca
</t>
  </si>
  <si>
    <t xml:space="preserve">Gabinete profesional para el montaje de múltiples equipos de comunicaciones como Switches, Patch Panels, Bandejas de Fibra Óptica tipo Rack: 
• capacidad de 12UR 
• Material Estructura:  
• Construcción en acero laminado en frío de diversos calibres y esquinas hexagonales de aluminio inyectado para evitar deformaciones en las esquinas por golpes accidentales en su montaje. 
• Sistema de Ventilación Pasivo
</t>
  </si>
  <si>
    <t xml:space="preserve">Caja de distribución óptica interna OV-CH6xLCD/PC 
• Grado de Protección IP30. 
• Protección de impacto IK05 Accesorios Incluidos: Placa para fixación de los boots - 1 unidade; Boot para fixación de las extensiones ópticas - 12 unidades; Placa ciega para entradas de cables - 2 unidades; Bandeja de empalme - 1 unidad; Sellador de goma para entradas de cables - 4 unidades; Tornillo de fijación de pared (autorroscante 2.9x19mm) - 4 unidades; Tacos para tornillos de fijación (S5 5x25mm) - 4 unidades; Tornillo de montaje central y cierre de la tapa (autorroscante M4 32mm) - 1 unidad; Cinta plastica - 4 unidades; Protector de empalme (40mm) - 12 unidades.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</si>
</sst>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26" xfId="0" applyFont="1" applyBorder="1" applyAlignment="1">
      <alignment horizontal="center" vertical="center" wrapText="1"/>
    </xf>
    <xf numFmtId="0" fontId="1" fillId="0" borderId="26" xfId="0" applyFont="1" applyBorder="1" applyAlignment="1">
      <alignment wrapText="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tabSelected="1" topLeftCell="A31" zoomScale="70" zoomScaleNormal="70" zoomScaleSheetLayoutView="70" zoomScalePageLayoutView="55" workbookViewId="0">
      <selection activeCell="C14" sqref="C14"/>
    </sheetView>
  </sheetViews>
  <sheetFormatPr baseColWidth="10" defaultColWidth="11.42578125" defaultRowHeight="15" x14ac:dyDescent="0.25"/>
  <cols>
    <col min="1" max="1" width="9.85546875" style="2" customWidth="1"/>
    <col min="2" max="2" width="55.710937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5"/>
      <c r="B2" s="86" t="s">
        <v>0</v>
      </c>
      <c r="C2" s="86"/>
      <c r="D2" s="86"/>
      <c r="E2" s="86"/>
      <c r="F2" s="86"/>
      <c r="G2" s="86"/>
      <c r="H2" s="86"/>
      <c r="I2" s="86"/>
      <c r="J2" s="86"/>
      <c r="K2" s="86"/>
      <c r="L2" s="86"/>
      <c r="M2" s="86"/>
      <c r="N2" s="87" t="s">
        <v>1</v>
      </c>
      <c r="O2" s="87"/>
    </row>
    <row r="3" spans="1:15" ht="15.75" customHeight="1" x14ac:dyDescent="0.25">
      <c r="A3" s="85"/>
      <c r="B3" s="86" t="s">
        <v>2</v>
      </c>
      <c r="C3" s="86"/>
      <c r="D3" s="86"/>
      <c r="E3" s="86"/>
      <c r="F3" s="86"/>
      <c r="G3" s="86"/>
      <c r="H3" s="86"/>
      <c r="I3" s="86"/>
      <c r="J3" s="86"/>
      <c r="K3" s="86"/>
      <c r="L3" s="86"/>
      <c r="M3" s="86"/>
      <c r="N3" s="87" t="s">
        <v>48</v>
      </c>
      <c r="O3" s="87"/>
    </row>
    <row r="4" spans="1:15" ht="16.5" customHeight="1" x14ac:dyDescent="0.25">
      <c r="A4" s="85"/>
      <c r="B4" s="86" t="s">
        <v>3</v>
      </c>
      <c r="C4" s="86"/>
      <c r="D4" s="86"/>
      <c r="E4" s="86"/>
      <c r="F4" s="86"/>
      <c r="G4" s="86"/>
      <c r="H4" s="86"/>
      <c r="I4" s="86"/>
      <c r="J4" s="86"/>
      <c r="K4" s="86"/>
      <c r="L4" s="86"/>
      <c r="M4" s="86"/>
      <c r="N4" s="87" t="s">
        <v>49</v>
      </c>
      <c r="O4" s="87"/>
    </row>
    <row r="5" spans="1:15" ht="15" customHeight="1" x14ac:dyDescent="0.25">
      <c r="A5" s="85"/>
      <c r="B5" s="86"/>
      <c r="C5" s="86"/>
      <c r="D5" s="86"/>
      <c r="E5" s="86"/>
      <c r="F5" s="86"/>
      <c r="G5" s="86"/>
      <c r="H5" s="86"/>
      <c r="I5" s="86"/>
      <c r="J5" s="86"/>
      <c r="K5" s="86"/>
      <c r="L5" s="86"/>
      <c r="M5" s="86"/>
      <c r="N5" s="87" t="s">
        <v>46</v>
      </c>
      <c r="O5" s="87"/>
    </row>
    <row r="7" spans="1:15" x14ac:dyDescent="0.25">
      <c r="A7" s="5" t="s">
        <v>4</v>
      </c>
    </row>
    <row r="8" spans="1:15" ht="9.9499999999999993" customHeight="1" x14ac:dyDescent="0.25">
      <c r="A8" s="6"/>
    </row>
    <row r="9" spans="1:15" ht="30" customHeight="1" x14ac:dyDescent="0.25">
      <c r="A9" s="71" t="s">
        <v>5</v>
      </c>
      <c r="B9" s="72"/>
      <c r="D9" s="77" t="s">
        <v>6</v>
      </c>
      <c r="E9" s="78"/>
      <c r="F9" s="67"/>
      <c r="G9" s="68"/>
      <c r="H9" s="68"/>
      <c r="I9" s="69"/>
      <c r="K9" s="77" t="s">
        <v>7</v>
      </c>
      <c r="L9" s="78"/>
      <c r="M9" s="83"/>
      <c r="N9" s="84"/>
    </row>
    <row r="10" spans="1:15" ht="8.25" customHeight="1" x14ac:dyDescent="0.25">
      <c r="A10" s="73"/>
      <c r="B10" s="74"/>
      <c r="C10" s="7"/>
      <c r="E10" s="8"/>
      <c r="F10" s="8"/>
      <c r="M10" s="8"/>
      <c r="N10" s="2"/>
    </row>
    <row r="11" spans="1:15" ht="30" customHeight="1" x14ac:dyDescent="0.25">
      <c r="A11" s="75"/>
      <c r="B11" s="76"/>
      <c r="D11" s="77" t="s">
        <v>8</v>
      </c>
      <c r="E11" s="78"/>
      <c r="F11" s="67"/>
      <c r="G11" s="68"/>
      <c r="H11" s="68"/>
      <c r="I11" s="69"/>
      <c r="K11" s="77" t="s">
        <v>9</v>
      </c>
      <c r="L11" s="78"/>
      <c r="M11" s="81"/>
      <c r="N11" s="82"/>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thickBot="1" x14ac:dyDescent="0.3">
      <c r="A13" s="22" t="s">
        <v>10</v>
      </c>
      <c r="B13" s="23" t="s">
        <v>11</v>
      </c>
      <c r="C13" s="23" t="s">
        <v>12</v>
      </c>
      <c r="D13" s="23" t="s">
        <v>13</v>
      </c>
      <c r="E13" s="23" t="s">
        <v>14</v>
      </c>
      <c r="F13" s="24" t="s">
        <v>15</v>
      </c>
      <c r="G13" s="24" t="s">
        <v>16</v>
      </c>
      <c r="H13" s="24" t="s">
        <v>17</v>
      </c>
      <c r="I13" s="24" t="s">
        <v>18</v>
      </c>
      <c r="J13" s="24" t="s">
        <v>19</v>
      </c>
      <c r="K13" s="24" t="s">
        <v>20</v>
      </c>
      <c r="L13" s="24" t="s">
        <v>21</v>
      </c>
      <c r="M13" s="24" t="s">
        <v>22</v>
      </c>
      <c r="N13" s="24" t="s">
        <v>23</v>
      </c>
      <c r="O13" s="25" t="s">
        <v>24</v>
      </c>
    </row>
    <row r="14" spans="1:15" s="9" customFormat="1" ht="146.25" customHeight="1" thickBot="1" x14ac:dyDescent="0.25">
      <c r="A14" s="26">
        <v>1</v>
      </c>
      <c r="B14" s="45" t="s">
        <v>60</v>
      </c>
      <c r="C14" s="12"/>
      <c r="D14" s="92">
        <v>91</v>
      </c>
      <c r="E14" s="44" t="s">
        <v>50</v>
      </c>
      <c r="F14" s="13"/>
      <c r="G14" s="11">
        <v>0</v>
      </c>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28.25" customHeight="1" thickBot="1" x14ac:dyDescent="0.25">
      <c r="A15" s="26">
        <v>2</v>
      </c>
      <c r="B15" s="45" t="s">
        <v>61</v>
      </c>
      <c r="C15" s="12"/>
      <c r="D15" s="93">
        <v>4</v>
      </c>
      <c r="E15" s="44" t="s">
        <v>50</v>
      </c>
      <c r="F15" s="13"/>
      <c r="G15" s="11">
        <v>0</v>
      </c>
      <c r="H15" s="1">
        <f t="shared" ref="H15:H31" si="6">+ROUND(F15*G15,0)</f>
        <v>0</v>
      </c>
      <c r="I15" s="11"/>
      <c r="J15" s="1">
        <f t="shared" ref="J15:J31" si="7">ROUND(F15*I15,0)</f>
        <v>0</v>
      </c>
      <c r="K15" s="1">
        <f t="shared" ref="K15:K31" si="8">ROUND(F15+H15+J15,0)</f>
        <v>0</v>
      </c>
      <c r="L15" s="1">
        <f t="shared" ref="L15:L31" si="9">ROUND(F15*D15,0)</f>
        <v>0</v>
      </c>
      <c r="M15" s="1">
        <f t="shared" ref="M15:M31" si="10">ROUND(L15*G15,0)</f>
        <v>0</v>
      </c>
      <c r="N15" s="1">
        <f t="shared" ref="N15:N31" si="11">ROUND(L15*I15,0)</f>
        <v>0</v>
      </c>
      <c r="O15" s="27">
        <f t="shared" ref="O15:O31" si="12">ROUND(L15+N15+M15,0)</f>
        <v>0</v>
      </c>
    </row>
    <row r="16" spans="1:15" s="9" customFormat="1" ht="187.5" customHeight="1" thickBot="1" x14ac:dyDescent="0.25">
      <c r="A16" s="26">
        <v>3</v>
      </c>
      <c r="B16" s="45" t="s">
        <v>62</v>
      </c>
      <c r="C16" s="12"/>
      <c r="D16" s="93">
        <v>3</v>
      </c>
      <c r="E16" s="44" t="s">
        <v>50</v>
      </c>
      <c r="F16" s="13"/>
      <c r="G16" s="11">
        <v>0</v>
      </c>
      <c r="H16" s="1">
        <f t="shared" si="6"/>
        <v>0</v>
      </c>
      <c r="I16" s="11"/>
      <c r="J16" s="1">
        <f t="shared" si="7"/>
        <v>0</v>
      </c>
      <c r="K16" s="1">
        <f t="shared" si="8"/>
        <v>0</v>
      </c>
      <c r="L16" s="1">
        <f t="shared" si="9"/>
        <v>0</v>
      </c>
      <c r="M16" s="1">
        <f t="shared" si="10"/>
        <v>0</v>
      </c>
      <c r="N16" s="1">
        <f t="shared" si="11"/>
        <v>0</v>
      </c>
      <c r="O16" s="27">
        <f t="shared" si="12"/>
        <v>0</v>
      </c>
    </row>
    <row r="17" spans="1:15" s="9" customFormat="1" ht="174" customHeight="1" thickBot="1" x14ac:dyDescent="0.25">
      <c r="A17" s="26">
        <v>4</v>
      </c>
      <c r="B17" s="45" t="s">
        <v>63</v>
      </c>
      <c r="C17" s="12"/>
      <c r="D17" s="93">
        <v>3</v>
      </c>
      <c r="E17" s="44" t="s">
        <v>50</v>
      </c>
      <c r="F17" s="13"/>
      <c r="G17" s="11">
        <v>0</v>
      </c>
      <c r="H17" s="1">
        <f t="shared" si="6"/>
        <v>0</v>
      </c>
      <c r="I17" s="11"/>
      <c r="J17" s="1">
        <f t="shared" si="7"/>
        <v>0</v>
      </c>
      <c r="K17" s="1">
        <f t="shared" si="8"/>
        <v>0</v>
      </c>
      <c r="L17" s="1">
        <f t="shared" si="9"/>
        <v>0</v>
      </c>
      <c r="M17" s="1">
        <f t="shared" si="10"/>
        <v>0</v>
      </c>
      <c r="N17" s="1">
        <f t="shared" si="11"/>
        <v>0</v>
      </c>
      <c r="O17" s="27">
        <f t="shared" si="12"/>
        <v>0</v>
      </c>
    </row>
    <row r="18" spans="1:15" s="9" customFormat="1" ht="93" customHeight="1" thickBot="1" x14ac:dyDescent="0.25">
      <c r="A18" s="26">
        <v>5</v>
      </c>
      <c r="B18" s="45" t="s">
        <v>64</v>
      </c>
      <c r="C18" s="12"/>
      <c r="D18" s="93">
        <v>3</v>
      </c>
      <c r="E18" s="44" t="s">
        <v>50</v>
      </c>
      <c r="F18" s="13"/>
      <c r="G18" s="11">
        <v>0</v>
      </c>
      <c r="H18" s="1">
        <f t="shared" si="6"/>
        <v>0</v>
      </c>
      <c r="I18" s="11"/>
      <c r="J18" s="1">
        <f t="shared" si="7"/>
        <v>0</v>
      </c>
      <c r="K18" s="1">
        <f t="shared" si="8"/>
        <v>0</v>
      </c>
      <c r="L18" s="1">
        <f t="shared" si="9"/>
        <v>0</v>
      </c>
      <c r="M18" s="1">
        <f t="shared" si="10"/>
        <v>0</v>
      </c>
      <c r="N18" s="1">
        <f t="shared" si="11"/>
        <v>0</v>
      </c>
      <c r="O18" s="27">
        <f t="shared" si="12"/>
        <v>0</v>
      </c>
    </row>
    <row r="19" spans="1:15" s="9" customFormat="1" ht="144" customHeight="1" thickBot="1" x14ac:dyDescent="0.25">
      <c r="A19" s="26">
        <v>6</v>
      </c>
      <c r="B19" s="45" t="s">
        <v>65</v>
      </c>
      <c r="C19" s="12"/>
      <c r="D19" s="93">
        <v>3</v>
      </c>
      <c r="E19" s="44" t="s">
        <v>50</v>
      </c>
      <c r="F19" s="13"/>
      <c r="G19" s="11">
        <v>0</v>
      </c>
      <c r="H19" s="1">
        <f t="shared" si="6"/>
        <v>0</v>
      </c>
      <c r="I19" s="11"/>
      <c r="J19" s="1">
        <f t="shared" si="7"/>
        <v>0</v>
      </c>
      <c r="K19" s="1">
        <f t="shared" si="8"/>
        <v>0</v>
      </c>
      <c r="L19" s="1">
        <f t="shared" si="9"/>
        <v>0</v>
      </c>
      <c r="M19" s="1">
        <f t="shared" si="10"/>
        <v>0</v>
      </c>
      <c r="N19" s="1">
        <f t="shared" si="11"/>
        <v>0</v>
      </c>
      <c r="O19" s="27">
        <f t="shared" si="12"/>
        <v>0</v>
      </c>
    </row>
    <row r="20" spans="1:15" s="9" customFormat="1" ht="96" customHeight="1" thickBot="1" x14ac:dyDescent="0.25">
      <c r="A20" s="26">
        <v>7</v>
      </c>
      <c r="B20" s="45" t="s">
        <v>66</v>
      </c>
      <c r="C20" s="12"/>
      <c r="D20" s="93">
        <v>3</v>
      </c>
      <c r="E20" s="44" t="s">
        <v>50</v>
      </c>
      <c r="F20" s="13"/>
      <c r="G20" s="11">
        <v>0</v>
      </c>
      <c r="H20" s="1">
        <f t="shared" si="6"/>
        <v>0</v>
      </c>
      <c r="I20" s="11"/>
      <c r="J20" s="1">
        <f t="shared" si="7"/>
        <v>0</v>
      </c>
      <c r="K20" s="1">
        <f t="shared" si="8"/>
        <v>0</v>
      </c>
      <c r="L20" s="1">
        <f t="shared" si="9"/>
        <v>0</v>
      </c>
      <c r="M20" s="1">
        <f t="shared" si="10"/>
        <v>0</v>
      </c>
      <c r="N20" s="1">
        <f t="shared" si="11"/>
        <v>0</v>
      </c>
      <c r="O20" s="27">
        <f t="shared" si="12"/>
        <v>0</v>
      </c>
    </row>
    <row r="21" spans="1:15" s="9" customFormat="1" ht="55.5" customHeight="1" thickBot="1" x14ac:dyDescent="0.25">
      <c r="A21" s="26">
        <v>8</v>
      </c>
      <c r="B21" s="45" t="s">
        <v>51</v>
      </c>
      <c r="C21" s="12"/>
      <c r="D21" s="93">
        <v>1420</v>
      </c>
      <c r="E21" s="44" t="s">
        <v>50</v>
      </c>
      <c r="F21" s="13"/>
      <c r="G21" s="11">
        <v>0</v>
      </c>
      <c r="H21" s="1">
        <f t="shared" si="6"/>
        <v>0</v>
      </c>
      <c r="I21" s="11"/>
      <c r="J21" s="1">
        <f t="shared" si="7"/>
        <v>0</v>
      </c>
      <c r="K21" s="1">
        <f t="shared" si="8"/>
        <v>0</v>
      </c>
      <c r="L21" s="1">
        <f t="shared" si="9"/>
        <v>0</v>
      </c>
      <c r="M21" s="1">
        <f t="shared" si="10"/>
        <v>0</v>
      </c>
      <c r="N21" s="1">
        <f t="shared" si="11"/>
        <v>0</v>
      </c>
      <c r="O21" s="27">
        <f t="shared" si="12"/>
        <v>0</v>
      </c>
    </row>
    <row r="22" spans="1:15" s="9" customFormat="1" ht="60.75" customHeight="1" thickBot="1" x14ac:dyDescent="0.25">
      <c r="A22" s="26">
        <v>9</v>
      </c>
      <c r="B22" s="45" t="s">
        <v>52</v>
      </c>
      <c r="C22" s="12"/>
      <c r="D22" s="93">
        <v>2</v>
      </c>
      <c r="E22" s="44" t="s">
        <v>50</v>
      </c>
      <c r="F22" s="13"/>
      <c r="G22" s="11">
        <v>0</v>
      </c>
      <c r="H22" s="1">
        <f t="shared" si="6"/>
        <v>0</v>
      </c>
      <c r="I22" s="11"/>
      <c r="J22" s="1">
        <f t="shared" si="7"/>
        <v>0</v>
      </c>
      <c r="K22" s="1">
        <f t="shared" si="8"/>
        <v>0</v>
      </c>
      <c r="L22" s="1">
        <f t="shared" si="9"/>
        <v>0</v>
      </c>
      <c r="M22" s="1">
        <f t="shared" si="10"/>
        <v>0</v>
      </c>
      <c r="N22" s="1">
        <f t="shared" si="11"/>
        <v>0</v>
      </c>
      <c r="O22" s="27">
        <f t="shared" si="12"/>
        <v>0</v>
      </c>
    </row>
    <row r="23" spans="1:15" s="9" customFormat="1" ht="175.5" customHeight="1" thickBot="1" x14ac:dyDescent="0.25">
      <c r="A23" s="26">
        <v>10</v>
      </c>
      <c r="B23" s="45" t="s">
        <v>67</v>
      </c>
      <c r="C23" s="12"/>
      <c r="D23" s="93">
        <v>1</v>
      </c>
      <c r="E23" s="44" t="s">
        <v>50</v>
      </c>
      <c r="F23" s="13"/>
      <c r="G23" s="11">
        <v>0</v>
      </c>
      <c r="H23" s="1">
        <f t="shared" si="6"/>
        <v>0</v>
      </c>
      <c r="I23" s="11"/>
      <c r="J23" s="1">
        <f t="shared" si="7"/>
        <v>0</v>
      </c>
      <c r="K23" s="1">
        <f t="shared" si="8"/>
        <v>0</v>
      </c>
      <c r="L23" s="1">
        <f t="shared" si="9"/>
        <v>0</v>
      </c>
      <c r="M23" s="1">
        <f t="shared" si="10"/>
        <v>0</v>
      </c>
      <c r="N23" s="1">
        <f t="shared" si="11"/>
        <v>0</v>
      </c>
      <c r="O23" s="27">
        <f t="shared" si="12"/>
        <v>0</v>
      </c>
    </row>
    <row r="24" spans="1:15" s="9" customFormat="1" ht="42" customHeight="1" thickBot="1" x14ac:dyDescent="0.25">
      <c r="A24" s="26">
        <v>11</v>
      </c>
      <c r="B24" s="45" t="s">
        <v>53</v>
      </c>
      <c r="C24" s="12"/>
      <c r="D24" s="93">
        <v>10</v>
      </c>
      <c r="E24" s="44" t="s">
        <v>50</v>
      </c>
      <c r="F24" s="13"/>
      <c r="G24" s="11">
        <v>0</v>
      </c>
      <c r="H24" s="1">
        <f t="shared" si="6"/>
        <v>0</v>
      </c>
      <c r="I24" s="11"/>
      <c r="J24" s="1">
        <f t="shared" si="7"/>
        <v>0</v>
      </c>
      <c r="K24" s="1">
        <f t="shared" si="8"/>
        <v>0</v>
      </c>
      <c r="L24" s="1">
        <f t="shared" si="9"/>
        <v>0</v>
      </c>
      <c r="M24" s="1">
        <f t="shared" si="10"/>
        <v>0</v>
      </c>
      <c r="N24" s="1">
        <f t="shared" si="11"/>
        <v>0</v>
      </c>
      <c r="O24" s="27">
        <f t="shared" si="12"/>
        <v>0</v>
      </c>
    </row>
    <row r="25" spans="1:15" s="9" customFormat="1" ht="200.25" customHeight="1" thickBot="1" x14ac:dyDescent="0.25">
      <c r="A25" s="26">
        <v>12</v>
      </c>
      <c r="B25" s="45" t="s">
        <v>68</v>
      </c>
      <c r="C25" s="12"/>
      <c r="D25" s="93">
        <v>4</v>
      </c>
      <c r="E25" s="44" t="s">
        <v>50</v>
      </c>
      <c r="F25" s="13"/>
      <c r="G25" s="11">
        <v>0</v>
      </c>
      <c r="H25" s="1">
        <f t="shared" si="6"/>
        <v>0</v>
      </c>
      <c r="I25" s="11"/>
      <c r="J25" s="1">
        <f t="shared" si="7"/>
        <v>0</v>
      </c>
      <c r="K25" s="1">
        <f t="shared" si="8"/>
        <v>0</v>
      </c>
      <c r="L25" s="1">
        <f t="shared" si="9"/>
        <v>0</v>
      </c>
      <c r="M25" s="1">
        <f t="shared" si="10"/>
        <v>0</v>
      </c>
      <c r="N25" s="1">
        <f t="shared" si="11"/>
        <v>0</v>
      </c>
      <c r="O25" s="27">
        <f t="shared" si="12"/>
        <v>0</v>
      </c>
    </row>
    <row r="26" spans="1:15" s="9" customFormat="1" ht="66" customHeight="1" thickBot="1" x14ac:dyDescent="0.25">
      <c r="A26" s="26">
        <v>13</v>
      </c>
      <c r="B26" s="45" t="s">
        <v>54</v>
      </c>
      <c r="C26" s="12"/>
      <c r="D26" s="93">
        <v>4</v>
      </c>
      <c r="E26" s="44" t="s">
        <v>50</v>
      </c>
      <c r="F26" s="13"/>
      <c r="G26" s="11">
        <v>0</v>
      </c>
      <c r="H26" s="1">
        <f t="shared" si="6"/>
        <v>0</v>
      </c>
      <c r="I26" s="11"/>
      <c r="J26" s="1">
        <f t="shared" si="7"/>
        <v>0</v>
      </c>
      <c r="K26" s="1">
        <f t="shared" si="8"/>
        <v>0</v>
      </c>
      <c r="L26" s="1">
        <f t="shared" si="9"/>
        <v>0</v>
      </c>
      <c r="M26" s="1">
        <f t="shared" si="10"/>
        <v>0</v>
      </c>
      <c r="N26" s="1">
        <f t="shared" si="11"/>
        <v>0</v>
      </c>
      <c r="O26" s="27">
        <f t="shared" si="12"/>
        <v>0</v>
      </c>
    </row>
    <row r="27" spans="1:15" s="9" customFormat="1" ht="108" customHeight="1" thickBot="1" x14ac:dyDescent="0.25">
      <c r="A27" s="26">
        <v>14</v>
      </c>
      <c r="B27" s="45" t="s">
        <v>55</v>
      </c>
      <c r="C27" s="12"/>
      <c r="D27" s="93">
        <v>4</v>
      </c>
      <c r="E27" s="44" t="s">
        <v>50</v>
      </c>
      <c r="F27" s="13"/>
      <c r="G27" s="11">
        <v>0</v>
      </c>
      <c r="H27" s="1">
        <f t="shared" si="6"/>
        <v>0</v>
      </c>
      <c r="I27" s="11"/>
      <c r="J27" s="1">
        <f t="shared" si="7"/>
        <v>0</v>
      </c>
      <c r="K27" s="1">
        <f t="shared" si="8"/>
        <v>0</v>
      </c>
      <c r="L27" s="1">
        <f t="shared" si="9"/>
        <v>0</v>
      </c>
      <c r="M27" s="1">
        <f t="shared" si="10"/>
        <v>0</v>
      </c>
      <c r="N27" s="1">
        <f t="shared" si="11"/>
        <v>0</v>
      </c>
      <c r="O27" s="27">
        <f t="shared" si="12"/>
        <v>0</v>
      </c>
    </row>
    <row r="28" spans="1:15" s="9" customFormat="1" ht="195" customHeight="1" thickBot="1" x14ac:dyDescent="0.25">
      <c r="A28" s="26">
        <v>15</v>
      </c>
      <c r="B28" s="45" t="s">
        <v>56</v>
      </c>
      <c r="C28" s="12"/>
      <c r="D28" s="93">
        <v>2</v>
      </c>
      <c r="E28" s="44" t="s">
        <v>50</v>
      </c>
      <c r="F28" s="13"/>
      <c r="G28" s="11">
        <v>0</v>
      </c>
      <c r="H28" s="1">
        <f t="shared" si="6"/>
        <v>0</v>
      </c>
      <c r="I28" s="11"/>
      <c r="J28" s="1">
        <f t="shared" si="7"/>
        <v>0</v>
      </c>
      <c r="K28" s="1">
        <f t="shared" si="8"/>
        <v>0</v>
      </c>
      <c r="L28" s="1">
        <f t="shared" si="9"/>
        <v>0</v>
      </c>
      <c r="M28" s="1">
        <f t="shared" si="10"/>
        <v>0</v>
      </c>
      <c r="N28" s="1">
        <f t="shared" si="11"/>
        <v>0</v>
      </c>
      <c r="O28" s="27">
        <f t="shared" si="12"/>
        <v>0</v>
      </c>
    </row>
    <row r="29" spans="1:15" s="9" customFormat="1" ht="74.25" customHeight="1" thickBot="1" x14ac:dyDescent="0.25">
      <c r="A29" s="26">
        <v>16</v>
      </c>
      <c r="B29" s="45" t="s">
        <v>57</v>
      </c>
      <c r="C29" s="12"/>
      <c r="D29" s="93">
        <v>1</v>
      </c>
      <c r="E29" s="44" t="s">
        <v>50</v>
      </c>
      <c r="F29" s="13"/>
      <c r="G29" s="11">
        <v>0</v>
      </c>
      <c r="H29" s="1">
        <f t="shared" si="6"/>
        <v>0</v>
      </c>
      <c r="I29" s="11"/>
      <c r="J29" s="1">
        <f t="shared" si="7"/>
        <v>0</v>
      </c>
      <c r="K29" s="1">
        <f t="shared" si="8"/>
        <v>0</v>
      </c>
      <c r="L29" s="1">
        <f t="shared" si="9"/>
        <v>0</v>
      </c>
      <c r="M29" s="1">
        <f t="shared" si="10"/>
        <v>0</v>
      </c>
      <c r="N29" s="1">
        <f t="shared" si="11"/>
        <v>0</v>
      </c>
      <c r="O29" s="27">
        <f t="shared" si="12"/>
        <v>0</v>
      </c>
    </row>
    <row r="30" spans="1:15" s="9" customFormat="1" ht="84.75" customHeight="1" thickBot="1" x14ac:dyDescent="0.25">
      <c r="A30" s="26">
        <v>17</v>
      </c>
      <c r="B30" s="45" t="s">
        <v>58</v>
      </c>
      <c r="C30" s="12"/>
      <c r="D30" s="93">
        <v>1</v>
      </c>
      <c r="E30" s="44" t="s">
        <v>50</v>
      </c>
      <c r="F30" s="13"/>
      <c r="G30" s="11">
        <v>0</v>
      </c>
      <c r="H30" s="1">
        <f t="shared" si="6"/>
        <v>0</v>
      </c>
      <c r="I30" s="11"/>
      <c r="J30" s="1">
        <f t="shared" si="7"/>
        <v>0</v>
      </c>
      <c r="K30" s="1">
        <f t="shared" si="8"/>
        <v>0</v>
      </c>
      <c r="L30" s="1">
        <f t="shared" si="9"/>
        <v>0</v>
      </c>
      <c r="M30" s="1">
        <f t="shared" si="10"/>
        <v>0</v>
      </c>
      <c r="N30" s="1">
        <f t="shared" si="11"/>
        <v>0</v>
      </c>
      <c r="O30" s="27">
        <f t="shared" si="12"/>
        <v>0</v>
      </c>
    </row>
    <row r="31" spans="1:15" s="9" customFormat="1" ht="46.5" customHeight="1" thickBot="1" x14ac:dyDescent="0.25">
      <c r="A31" s="26">
        <v>18</v>
      </c>
      <c r="B31" s="45" t="s">
        <v>59</v>
      </c>
      <c r="C31" s="12"/>
      <c r="D31" s="93">
        <v>4</v>
      </c>
      <c r="E31" s="44" t="s">
        <v>50</v>
      </c>
      <c r="F31" s="13"/>
      <c r="G31" s="11">
        <v>0</v>
      </c>
      <c r="H31" s="1">
        <f t="shared" si="6"/>
        <v>0</v>
      </c>
      <c r="I31" s="11"/>
      <c r="J31" s="1">
        <f t="shared" si="7"/>
        <v>0</v>
      </c>
      <c r="K31" s="1">
        <f t="shared" si="8"/>
        <v>0</v>
      </c>
      <c r="L31" s="1">
        <f t="shared" si="9"/>
        <v>0</v>
      </c>
      <c r="M31" s="1">
        <f t="shared" si="10"/>
        <v>0</v>
      </c>
      <c r="N31" s="1">
        <f t="shared" si="11"/>
        <v>0</v>
      </c>
      <c r="O31" s="27">
        <f t="shared" si="12"/>
        <v>0</v>
      </c>
    </row>
    <row r="32" spans="1:15" s="9" customFormat="1" ht="42" customHeight="1" thickBot="1" x14ac:dyDescent="0.3">
      <c r="A32" s="79" t="s">
        <v>25</v>
      </c>
      <c r="B32" s="80"/>
      <c r="C32" s="80"/>
      <c r="D32" s="80"/>
      <c r="E32" s="80"/>
      <c r="F32" s="80"/>
      <c r="G32" s="80"/>
      <c r="H32" s="80"/>
      <c r="I32" s="80"/>
      <c r="J32" s="80"/>
      <c r="K32" s="80"/>
      <c r="L32" s="52" t="s">
        <v>26</v>
      </c>
      <c r="M32" s="53"/>
      <c r="N32" s="53"/>
      <c r="O32" s="35">
        <f>SUMIF(G:G,0%,L:L)+SUMIF(G:G,"",L:L)</f>
        <v>0</v>
      </c>
    </row>
    <row r="33" spans="1:17" s="9" customFormat="1" ht="39" customHeight="1" x14ac:dyDescent="0.25">
      <c r="A33" s="58" t="s">
        <v>47</v>
      </c>
      <c r="B33" s="59"/>
      <c r="C33" s="59"/>
      <c r="D33" s="59"/>
      <c r="E33" s="59"/>
      <c r="F33" s="59"/>
      <c r="G33" s="59"/>
      <c r="H33" s="59"/>
      <c r="I33" s="59"/>
      <c r="J33" s="59"/>
      <c r="K33" s="60"/>
      <c r="L33" s="50" t="s">
        <v>27</v>
      </c>
      <c r="M33" s="51"/>
      <c r="N33" s="51"/>
      <c r="O33" s="36">
        <f>SUMIF(G:G,5%,L:L)</f>
        <v>0</v>
      </c>
    </row>
    <row r="34" spans="1:17" s="9" customFormat="1" ht="30" customHeight="1" x14ac:dyDescent="0.25">
      <c r="A34" s="61"/>
      <c r="B34" s="62"/>
      <c r="C34" s="62"/>
      <c r="D34" s="62"/>
      <c r="E34" s="62"/>
      <c r="F34" s="62"/>
      <c r="G34" s="62"/>
      <c r="H34" s="62"/>
      <c r="I34" s="62"/>
      <c r="J34" s="62"/>
      <c r="K34" s="63"/>
      <c r="L34" s="50" t="s">
        <v>28</v>
      </c>
      <c r="M34" s="51"/>
      <c r="N34" s="51"/>
      <c r="O34" s="36">
        <f>SUMIF(G:G,19%,L:L)</f>
        <v>0</v>
      </c>
    </row>
    <row r="35" spans="1:17" s="9" customFormat="1" ht="30" customHeight="1" x14ac:dyDescent="0.25">
      <c r="A35" s="61"/>
      <c r="B35" s="62"/>
      <c r="C35" s="62"/>
      <c r="D35" s="62"/>
      <c r="E35" s="62"/>
      <c r="F35" s="62"/>
      <c r="G35" s="62"/>
      <c r="H35" s="62"/>
      <c r="I35" s="62"/>
      <c r="J35" s="62"/>
      <c r="K35" s="63"/>
      <c r="L35" s="48" t="s">
        <v>21</v>
      </c>
      <c r="M35" s="49"/>
      <c r="N35" s="49"/>
      <c r="O35" s="37">
        <f>SUM(O32:O34)</f>
        <v>0</v>
      </c>
    </row>
    <row r="36" spans="1:17" s="9" customFormat="1" ht="30" customHeight="1" x14ac:dyDescent="0.25">
      <c r="A36" s="61"/>
      <c r="B36" s="62"/>
      <c r="C36" s="62"/>
      <c r="D36" s="62"/>
      <c r="E36" s="62"/>
      <c r="F36" s="62"/>
      <c r="G36" s="62"/>
      <c r="H36" s="62"/>
      <c r="I36" s="62"/>
      <c r="J36" s="62"/>
      <c r="K36" s="63"/>
      <c r="L36" s="46" t="s">
        <v>29</v>
      </c>
      <c r="M36" s="47"/>
      <c r="N36" s="47"/>
      <c r="O36" s="38">
        <f>SUMIF(G:G,5%,M:M)</f>
        <v>0</v>
      </c>
    </row>
    <row r="37" spans="1:17" s="9" customFormat="1" ht="30" customHeight="1" x14ac:dyDescent="0.25">
      <c r="A37" s="61"/>
      <c r="B37" s="62"/>
      <c r="C37" s="62"/>
      <c r="D37" s="62"/>
      <c r="E37" s="62"/>
      <c r="F37" s="62"/>
      <c r="G37" s="62"/>
      <c r="H37" s="62"/>
      <c r="I37" s="62"/>
      <c r="J37" s="62"/>
      <c r="K37" s="63"/>
      <c r="L37" s="46" t="s">
        <v>30</v>
      </c>
      <c r="M37" s="47"/>
      <c r="N37" s="47"/>
      <c r="O37" s="38">
        <f>SUMIF(G:G,19%,M:M)</f>
        <v>0</v>
      </c>
    </row>
    <row r="38" spans="1:17" s="9" customFormat="1" ht="30" customHeight="1" x14ac:dyDescent="0.25">
      <c r="A38" s="61"/>
      <c r="B38" s="62"/>
      <c r="C38" s="62"/>
      <c r="D38" s="62"/>
      <c r="E38" s="62"/>
      <c r="F38" s="62"/>
      <c r="G38" s="62"/>
      <c r="H38" s="62"/>
      <c r="I38" s="62"/>
      <c r="J38" s="62"/>
      <c r="K38" s="63"/>
      <c r="L38" s="48" t="s">
        <v>31</v>
      </c>
      <c r="M38" s="49"/>
      <c r="N38" s="49"/>
      <c r="O38" s="37">
        <f>SUM(O36:O37)</f>
        <v>0</v>
      </c>
    </row>
    <row r="39" spans="1:17" s="9" customFormat="1" ht="30" customHeight="1" x14ac:dyDescent="0.25">
      <c r="A39" s="61"/>
      <c r="B39" s="62"/>
      <c r="C39" s="62"/>
      <c r="D39" s="62"/>
      <c r="E39" s="62"/>
      <c r="F39" s="62"/>
      <c r="G39" s="62"/>
      <c r="H39" s="62"/>
      <c r="I39" s="62"/>
      <c r="J39" s="62"/>
      <c r="K39" s="63"/>
      <c r="L39" s="50" t="s">
        <v>32</v>
      </c>
      <c r="M39" s="51"/>
      <c r="N39" s="51"/>
      <c r="O39" s="36">
        <f>SUMIF(I:I,8%,N:N)</f>
        <v>0</v>
      </c>
    </row>
    <row r="40" spans="1:17" s="9" customFormat="1" ht="37.5" customHeight="1" x14ac:dyDescent="0.25">
      <c r="A40" s="61"/>
      <c r="B40" s="62"/>
      <c r="C40" s="62"/>
      <c r="D40" s="62"/>
      <c r="E40" s="62"/>
      <c r="F40" s="62"/>
      <c r="G40" s="62"/>
      <c r="H40" s="62"/>
      <c r="I40" s="62"/>
      <c r="J40" s="62"/>
      <c r="K40" s="63"/>
      <c r="L40" s="56" t="s">
        <v>33</v>
      </c>
      <c r="M40" s="57"/>
      <c r="N40" s="57"/>
      <c r="O40" s="37">
        <f>SUM(O39)</f>
        <v>0</v>
      </c>
    </row>
    <row r="41" spans="1:17" s="9" customFormat="1" ht="32.25" customHeight="1" thickBot="1" x14ac:dyDescent="0.3">
      <c r="A41" s="64"/>
      <c r="B41" s="65"/>
      <c r="C41" s="65"/>
      <c r="D41" s="65"/>
      <c r="E41" s="65"/>
      <c r="F41" s="65"/>
      <c r="G41" s="65"/>
      <c r="H41" s="65"/>
      <c r="I41" s="65"/>
      <c r="J41" s="65"/>
      <c r="K41" s="66"/>
      <c r="L41" s="54" t="s">
        <v>34</v>
      </c>
      <c r="M41" s="55"/>
      <c r="N41" s="55"/>
      <c r="O41" s="39">
        <f>+O35+O38+O40</f>
        <v>0</v>
      </c>
    </row>
    <row r="43" spans="1:17" ht="50.1" customHeight="1" thickBot="1" x14ac:dyDescent="0.3">
      <c r="B43" s="70"/>
      <c r="C43" s="70"/>
    </row>
    <row r="44" spans="1:17" x14ac:dyDescent="0.25">
      <c r="B44" s="91" t="s">
        <v>35</v>
      </c>
      <c r="C44" s="91"/>
    </row>
    <row r="45" spans="1:17" ht="15" customHeight="1" x14ac:dyDescent="0.25">
      <c r="M45" s="41"/>
      <c r="N45" s="42"/>
      <c r="O45" s="43"/>
    </row>
    <row r="46" spans="1:17" ht="15.75" customHeight="1" x14ac:dyDescent="0.25">
      <c r="M46" s="41"/>
      <c r="N46" s="42"/>
      <c r="O46" s="43"/>
    </row>
    <row r="47" spans="1:17" ht="15" customHeight="1" x14ac:dyDescent="0.25">
      <c r="A47" s="10" t="s">
        <v>36</v>
      </c>
      <c r="M47" s="41"/>
      <c r="N47" s="42"/>
      <c r="O47" s="43"/>
    </row>
    <row r="48" spans="1:17" x14ac:dyDescent="0.25">
      <c r="A48" s="90" t="s">
        <v>37</v>
      </c>
      <c r="B48" s="90"/>
      <c r="C48" s="90"/>
      <c r="D48" s="90"/>
      <c r="E48" s="90"/>
      <c r="F48" s="90"/>
      <c r="G48" s="90"/>
      <c r="H48" s="90"/>
      <c r="I48" s="90"/>
      <c r="J48" s="90"/>
      <c r="K48" s="90"/>
      <c r="L48" s="90"/>
      <c r="M48" s="90"/>
      <c r="N48" s="90"/>
      <c r="O48" s="90"/>
      <c r="P48" s="2"/>
      <c r="Q48" s="2"/>
    </row>
    <row r="49" spans="1:17" ht="15" customHeight="1" x14ac:dyDescent="0.25">
      <c r="A49" s="89" t="s">
        <v>38</v>
      </c>
      <c r="B49" s="89"/>
      <c r="C49" s="89"/>
      <c r="D49" s="89"/>
      <c r="E49" s="89"/>
      <c r="F49" s="89"/>
      <c r="G49" s="89"/>
      <c r="H49" s="89"/>
      <c r="I49" s="89"/>
      <c r="J49" s="89"/>
      <c r="K49" s="89"/>
      <c r="L49" s="89"/>
      <c r="M49" s="89"/>
      <c r="N49" s="89"/>
      <c r="O49" s="89"/>
      <c r="P49" s="40"/>
      <c r="Q49" s="40"/>
    </row>
    <row r="50" spans="1:17" x14ac:dyDescent="0.25">
      <c r="A50" s="88" t="s">
        <v>39</v>
      </c>
      <c r="B50" s="88"/>
      <c r="C50" s="88"/>
      <c r="D50" s="88"/>
      <c r="E50" s="88"/>
      <c r="F50" s="88"/>
      <c r="G50" s="88"/>
      <c r="H50" s="88"/>
      <c r="I50" s="88"/>
      <c r="J50" s="88"/>
      <c r="K50" s="88"/>
      <c r="L50" s="88"/>
      <c r="M50" s="88"/>
      <c r="N50" s="88"/>
      <c r="O50" s="88"/>
      <c r="P50" s="5"/>
      <c r="Q50" s="5"/>
    </row>
    <row r="51" spans="1:17" x14ac:dyDescent="0.25">
      <c r="A51" s="88" t="s">
        <v>40</v>
      </c>
      <c r="B51" s="88"/>
      <c r="C51" s="88"/>
      <c r="D51" s="88"/>
      <c r="E51" s="88"/>
      <c r="F51" s="88"/>
      <c r="G51" s="88"/>
      <c r="H51" s="88"/>
      <c r="I51" s="88"/>
      <c r="J51" s="88"/>
      <c r="K51" s="88"/>
      <c r="L51" s="88"/>
      <c r="M51" s="88"/>
      <c r="N51" s="88"/>
      <c r="O51" s="88"/>
      <c r="P51" s="5"/>
      <c r="Q51" s="5"/>
    </row>
    <row r="52" spans="1:17" x14ac:dyDescent="0.25">
      <c r="K52" s="2"/>
      <c r="L52" s="2"/>
      <c r="M52" s="2"/>
      <c r="N52" s="2"/>
    </row>
    <row r="94" spans="11:15" s="2" customFormat="1" x14ac:dyDescent="0.25">
      <c r="K94" s="4"/>
      <c r="L94" s="4"/>
      <c r="M94" s="4"/>
      <c r="N94" s="4"/>
      <c r="O94" s="4"/>
    </row>
    <row r="95" spans="11:15" s="2" customFormat="1" x14ac:dyDescent="0.25">
      <c r="K95" s="4"/>
      <c r="L95" s="4"/>
      <c r="M95" s="4"/>
      <c r="N95" s="4"/>
      <c r="O95" s="4"/>
    </row>
    <row r="96" spans="11:15" s="2" customFormat="1" x14ac:dyDescent="0.25">
      <c r="K96" s="4"/>
      <c r="L96" s="4"/>
      <c r="M96" s="4"/>
      <c r="N96" s="4"/>
      <c r="O96" s="4"/>
    </row>
    <row r="97" spans="11:15" s="2" customFormat="1" x14ac:dyDescent="0.25">
      <c r="K97" s="4"/>
      <c r="L97" s="4"/>
      <c r="M97" s="4"/>
      <c r="N97" s="4"/>
      <c r="O97" s="4"/>
    </row>
  </sheetData>
  <sheetProtection algorithmName="SHA-512" hashValue="Tv8wLjuPjygDE7veiAwHStDKb24H84KPgEfextPJ5tropIojh84N7KZoVb7LwfyqPhHXJQBDkKSxsP/h9OANQQ==" saltValue="dU6fZC+ZVRq4TiJ+8BfAGQ==" spinCount="100000" sheet="1" selectLockedCells="1"/>
  <mergeCells count="35">
    <mergeCell ref="A51:O51"/>
    <mergeCell ref="A50:O50"/>
    <mergeCell ref="A49:O49"/>
    <mergeCell ref="A48:O48"/>
    <mergeCell ref="B44:C44"/>
    <mergeCell ref="A2:A5"/>
    <mergeCell ref="B2:M2"/>
    <mergeCell ref="N2:O2"/>
    <mergeCell ref="B3:M3"/>
    <mergeCell ref="N3:O3"/>
    <mergeCell ref="B4:M5"/>
    <mergeCell ref="N4:O4"/>
    <mergeCell ref="N5:O5"/>
    <mergeCell ref="M11:N11"/>
    <mergeCell ref="M9:N9"/>
    <mergeCell ref="K9:L9"/>
    <mergeCell ref="K11:L11"/>
    <mergeCell ref="F11:I11"/>
    <mergeCell ref="A33:K41"/>
    <mergeCell ref="F9:I9"/>
    <mergeCell ref="B43:C43"/>
    <mergeCell ref="A9:B11"/>
    <mergeCell ref="D9:E9"/>
    <mergeCell ref="D11:E11"/>
    <mergeCell ref="A32:K32"/>
    <mergeCell ref="L41:N41"/>
    <mergeCell ref="L40:N40"/>
    <mergeCell ref="L39:N39"/>
    <mergeCell ref="L38:N38"/>
    <mergeCell ref="L37:N37"/>
    <mergeCell ref="L36:N36"/>
    <mergeCell ref="L35:N35"/>
    <mergeCell ref="L34:N34"/>
    <mergeCell ref="L33:N33"/>
    <mergeCell ref="L32:N32"/>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3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G14:G31</xm:sqref>
        </x14:dataValidation>
        <x14:dataValidation type="list" allowBlank="1" showInputMessage="1" showErrorMessage="1">
          <x14:formula1>
            <xm:f>Cálculos!$F$7:$F$8</xm:f>
          </x14:formula1>
          <xm:sqref>I14:I31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8</v>
      </c>
      <c r="D6" s="28" t="s">
        <v>41</v>
      </c>
      <c r="F6" s="31" t="s">
        <v>42</v>
      </c>
    </row>
    <row r="7" spans="2:6" x14ac:dyDescent="0.25">
      <c r="B7" s="2" t="s">
        <v>43</v>
      </c>
      <c r="D7" s="29">
        <v>0</v>
      </c>
      <c r="F7" s="32">
        <v>0.08</v>
      </c>
    </row>
    <row r="8" spans="2:6" x14ac:dyDescent="0.25">
      <c r="B8" s="2" t="s">
        <v>44</v>
      </c>
      <c r="D8" s="29">
        <v>0.05</v>
      </c>
      <c r="F8" s="33">
        <v>0</v>
      </c>
    </row>
    <row r="9" spans="2:6" x14ac:dyDescent="0.25">
      <c r="B9" s="2" t="s">
        <v>45</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http://purl.org/dc/elements/1.1/"/>
    <ds:schemaRef ds:uri="http://schemas.openxmlformats.org/package/2006/metadata/core-properties"/>
    <ds:schemaRef ds:uri="39f7a895-868e-4739-ab10-589c64175fbd"/>
    <ds:schemaRef ds:uri="http://schemas.microsoft.com/office/infopath/2007/PartnerControls"/>
    <ds:schemaRef ds:uri="http://schemas.microsoft.com/office/2006/documentManagement/types"/>
    <ds:schemaRef ds:uri="632c1e4e-69c6-4d1f-81a1-009441d464e5"/>
    <ds:schemaRef ds:uri="http://www.w3.org/XML/1998/namespace"/>
    <ds:schemaRef ds:uri="http://purl.org/dc/term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LENOVO</cp:lastModifiedBy>
  <cp:revision/>
  <dcterms:created xsi:type="dcterms:W3CDTF">2017-04-28T13:22:52Z</dcterms:created>
  <dcterms:modified xsi:type="dcterms:W3CDTF">2024-09-27T05:23:11Z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