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7. INVITACION 035 ALIMENTO PECUARIO/PUBLICACION/"/>
    </mc:Choice>
  </mc:AlternateContent>
  <xr:revisionPtr revIDLastSave="105" documentId="13_ncr:1_{F325527D-AE3E-4150-8C66-BA9D114568FD}" xr6:coauthVersionLast="47" xr6:coauthVersionMax="47" xr10:uidLastSave="{96DB0593-5CDF-430E-995E-B9933019788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7" l="1"/>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15" i="7"/>
  <c r="J15" i="7"/>
  <c r="L15" i="7"/>
  <c r="M15" i="7" s="1"/>
  <c r="O38" i="7"/>
  <c r="O37" i="7"/>
  <c r="L14" i="7"/>
  <c r="M14" i="7" s="1"/>
  <c r="O40" i="7" s="1"/>
  <c r="J14" i="7"/>
  <c r="H14" i="7"/>
  <c r="M22" i="7" l="1"/>
  <c r="O22" i="7" s="1"/>
  <c r="K30" i="7"/>
  <c r="K21" i="7"/>
  <c r="K19" i="7"/>
  <c r="N18" i="7"/>
  <c r="O18" i="7" s="1"/>
  <c r="K24" i="7"/>
  <c r="K27" i="7"/>
  <c r="K35" i="7"/>
  <c r="M34" i="7"/>
  <c r="K31" i="7"/>
  <c r="N27" i="7"/>
  <c r="O27" i="7" s="1"/>
  <c r="O34" i="7"/>
  <c r="N17" i="7"/>
  <c r="O17" i="7" s="1"/>
  <c r="K25" i="7"/>
  <c r="M29" i="7"/>
  <c r="O29" i="7" s="1"/>
  <c r="N26" i="7"/>
  <c r="O26" i="7" s="1"/>
  <c r="K20" i="7"/>
  <c r="K23" i="7"/>
  <c r="K29" i="7"/>
  <c r="K26" i="7"/>
  <c r="M35" i="7"/>
  <c r="O35" i="7" s="1"/>
  <c r="N28" i="7"/>
  <c r="O28" i="7" s="1"/>
  <c r="K33" i="7"/>
  <c r="O21"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24" i="7"/>
  <c r="O24" i="7" s="1"/>
  <c r="N15" i="7"/>
  <c r="O15" i="7" s="1"/>
  <c r="O36" i="7"/>
  <c r="O39" i="7" s="1"/>
  <c r="K14" i="7"/>
  <c r="O42" i="7"/>
  <c r="O43" i="7"/>
  <c r="O44" i="7" s="1"/>
  <c r="N14" i="7"/>
  <c r="O14" i="7" s="1"/>
  <c r="O45" i="7" l="1"/>
</calcChain>
</file>

<file path=xl/sharedStrings.xml><?xml version="1.0" encoding="utf-8"?>
<sst xmlns="http://schemas.openxmlformats.org/spreadsheetml/2006/main" count="140" uniqueCount="106">
  <si>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</si>
  <si>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</si>
  <si>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</si>
  <si>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</si>
  <si>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</si>
  <si>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</si>
  <si>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</si>
  <si>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</si>
  <si>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</si>
  <si>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</si>
  <si>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</si>
  <si>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</si>
  <si>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</si>
  <si>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</si>
  <si>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</si>
  <si>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</si>
  <si>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</si>
  <si>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</si>
  <si>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</si>
  <si>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</si>
  <si>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</si>
  <si>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</si>
  <si>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</si>
  <si>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</si>
  <si>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</si>
  <si>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</si>
  <si>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</si>
  <si>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</si>
  <si>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</si>
  <si>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</si>
  <si>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</si>
  <si>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</si>
  <si>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</si>
  <si>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</si>
  <si>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</si>
  <si>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</si>
  <si>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</si>
  <si>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</si>
  <si>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</si>
  <si>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</si>
  <si>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</si>
  <si>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</si>
  <si>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</si>
  <si>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</si>
  <si>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</si>
  <si>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</si>
  <si>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</si>
  <si>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</si>
  <si>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</si>
  <si>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</si>
  <si>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</si>
  <si>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</si>
  <si>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</si>
  <si>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</si>
  <si>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</si>
  <si>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</si>
  <si>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</si>
  <si>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</si>
  <si>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</si>
  <si>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</si>
  <si>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</si>
  <si>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</si>
  <si>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</si>
  <si>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</si>
  <si>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</si>
  <si>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</si>
  <si>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</si>
  <si>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</si>
  <si>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</si>
  <si>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</si>
  <si>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</si>
  <si>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</si>
  <si>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</si>
  <si>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</si>
  <si>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</si>
  <si>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</si>
  <si>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</si>
  <si>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</si>
  <si>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</si>
  <si>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</si>
  <si>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</si>
  <si>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Preparaciones alimenticias especiales para animales (bovinos a base de semilla de algodón): tiene la distinción de ser muy palatable, además presenta una alta concentración de energía, ya que tiene un promedio de 17% de Grasa, un 25% de proteína cruda y un 29% de fibra de alta digestibilidad. BULTOS DE 25 KG</t>
  </si>
  <si>
    <t>MELAZA: CONTENIDO NUTRICIONAL CENIZAS MAX. 16 %, AZUCARES TOTALES MIN. 48%, BULTO POR 30 KG</t>
  </si>
  <si>
    <t>GRASA SOBREPASANTE: Grasa sobrepasante o jabón cálcico, Características Generales: Debe presentar olor característico y color parduzco. Grasa total 75 % Min, Humedad 5.5% Máx., Calcio,8 % Min, Energía metabolizarle 5Mcal/Kg Min. registro ICA vigente y especificaciones establecidas en su registro sanitario. BULTO 20 KILOS</t>
  </si>
  <si>
    <t>Alimento pecuario porcino etapa LEVANTE, para cerdos con 84 días de vida desde los 40 hasta 80 kg. con porcentaje de proteína del 15 al 17%, grasa Min del 3 al 5%, fibra Max del 6 al 8%, cenizas del 8 al 19% Max, humedad del 12 al 13% Max. Presentación: peletizado, bulto por 40 kilogramos.</t>
  </si>
  <si>
    <t>Alimento pecuario porcino etapa ENGORDE, Para cerdos de ceba desde los 70 a 80 kg de peso hasta alcanzar los 85 kg. con porcentaje de proteína del 12 al 16%, grasa Min del 3 al 6%, fibra Max del 7 al 8%, cenizas del 8 al 19% Max, humedad del 13% Max. Presentación: peletizado, bulto por 40 kilogramos.</t>
  </si>
  <si>
    <t>Alimento pecuario porcino etapa FINALIZADOR, para cerdos de ceba desde los 85 kg hasta alcanzar el peso ideal para el mercado. con porcentaje de proteína del 14 al 16%, grasa Min del 3 al 6%, fibra Max del 7 al 8%, cenizas del 8 al 9% Max, humedad del 13% Max. Presentación: peletizado, bulto por 40 kilogramos.</t>
  </si>
  <si>
    <t>Alimento pecuario concentrado OVINOS porcentaje de Proteína Del 16 al 22%. Presentación en bulto por 40 Kilogramos</t>
  </si>
  <si>
    <t>Alimento pecuario CONEJOS para todas las etapas productivas, con porcentaje de proteína min del 17% Al 18%. Humedad Max 13%, grasa min 2.5 al 3%, fibra Max 14 al 15% cenizas Max del 10 al 12 %. Para. Presentación peletizado en bulto por 40 Kilogramos.</t>
  </si>
  <si>
    <t>Alimento pecuario bovino etapa LACTANCIA, para vacas lecheras en pastoreo con porcentaje de proteína del 18% Min, grasa del 3 al 4 % Min, fibra del 12% Max, cenizas del 12% Max, Humedad del 13% Max. Presentación peletizado en bulto por 40 Kilogramos</t>
  </si>
  <si>
    <t>Alimento pecuario bovino para ganado HORRO y NOVILLAS en pastoreo, porcentaje de proteína del 14% Min, grasa del 3 al 4 % Min, fibra del 10 al 12% Max, cenizas del 10 al 13% Max, Humedad del 13% Max. Presentación peletizado en bulto por 40 Kilogramos.</t>
  </si>
  <si>
    <t>Suplemento alimenticio pecuario bovino para TERNERAS como complemento de la leche materna o de reemplazantes de la leche desde los 5 días de vida hasta los 90 días después del destete. con porcentaje de proteína del 18 al 20% Min, grasa del 3 % Min, fibra del 9 al 10% Max, cenizas del 12% Max, Humedad del 13% Max. Presentación peletizado en bulto por 40 Kilogramos.</t>
  </si>
  <si>
    <t>VACAS PRELACTANCIA es un alimento concentrado para vacas horas y novillas en pastoreo. Peletizado por Bultos de 40 Kg Composición mínima con proteína 14% grasa 3 % fibra 12 % cenizas 10% humedad 13%. registro ICA vigente y especificaciones establecidas en su registro sanitario.</t>
  </si>
  <si>
    <t>ALIMENTO BALANCEADO AVES DE POSTURA: Crombo Bultos por 40 Kilos, Composición mínima con proteína 17% grasa 3 % fibra 6% cenizas 15% humedad 13% calcio .6% fosforo 0.40%. registro ICA vigente y 3 especificaciones establecidas en su registro sanitario</t>
  </si>
  <si>
    <t>BALANCEADO PARA AVES DE PRE-POSTURA: Crombo Bultos por 40 Kilos, Composición mínima con proteína 17% grasa 2.5 %, fibra 8%, cenizas 15%, humedad 13%, calcio 1.8 %, fosforo 0 %. Registro ICA vigente y especificaciones establecidas en su registro sanitario          </t>
  </si>
  <si>
    <t>BALANCEADO POLLOS INICIO: Crombo Harinas Bultos por 40 Kilos Composición proteína 19%, grasa 3.0 %, fibra 6% cenizas 8 %, humedad 13%. Registro ICA vigente y especificaciones.</t>
  </si>
  <si>
    <t>BALANCEADO DE POLLOS FINALIZACIÓN:Crombelizado Peletizado Bultos 40 kg, Composición mínimca con proteína 18% grasa 3.0 %, fibra 5% cenizas 8 % humedad 13% .</t>
  </si>
  <si>
    <t>HARINA DE ARROZ: Nutrición animal. Harina de arroz. Presentation: Bulto por 50 Kg.</t>
  </si>
  <si>
    <t>HARINA DE MAIZ O MAÍZ MOLIDO:Las harinillas de maíz o harinas zootécnicas están compuestas por una mezcla de proporciones variables de salvado, germen y harina flor de maíz. BULTOS DE 50 KG.</t>
  </si>
  <si>
    <t>Premezclas básicas para alimentos de animales (torta de soya): Nutrición animal. Composición: Proteína mínimo 46 %, Fibra Máximo 3,30% , Grasa Mínimo 1,60%, Cenizas, máximo 6%, Humedad máximo 12,00%, presentación: Bulto por 40 Kg, registro ICA vigente y especificaciones establecidas en su registro sanitario, tener mínimo 75% de su vida útil al momento de la entrega.</t>
  </si>
  <si>
    <t>Premezclas básicas para alimentos de animales  (salvado de trigo): producto con composición de fibra insoluble; y es fuente de ácidos grasos esenciales, almidón, vitaminas- sobre todo del complejo B, vitamina E- minerales. Bulto X 30 KG</t>
  </si>
  <si>
    <t>TORTA DE PALMISTE: Uso en Especies bovina, porcina, avícola, composición: Proteína Min 13%, grasa máxima 13%, fibra cruda 18%, humedad máxima 7%, ceniza máxima 5%, presentación: saco blanco de polipropileno por 40 kilos., Vida útil hasta 12 meses a partir de la fecha de. BULTO X 40 KG producción. registro ICA vigente y especificaciones establecidas en su registro sanitario, tener mínimo 75% de su vida útil al momento de la entrega, Vida útil hasta 12 meses a partir de la fecha de producción. El producto debe tener mínimo el 75% de su vida útil al momento de la entrega.</t>
  </si>
  <si>
    <t>Premezclas básicas para alimentos de animales  (Suplemento nutricional para abejas)  humedad max 19%proteína min 23% fibra cruda max 2% cenizas max 2.7 % calorías min 3100/kg presentación bolsa / 1 por kg</t>
  </si>
  <si>
    <t>BULTO</t>
  </si>
  <si>
    <t>UNIDAD</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</si>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</sst>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
  <sheetViews>
    <sheetView showGridLines="0" tabSelected="1" view="pageBreakPreview" topLeftCell="A11" zoomScale="90" zoomScaleNormal="70" zoomScaleSheetLayoutView="90" zoomScalePageLayoutView="55" workbookViewId="0">
      <selection activeCell="I35" sqref="I3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8" style="2" customWidth="1"/>
    <col min="5" max="6" width="18.28515625" style="2" customWidth="1"/>
    <col min="7" max="7" width="20" style="2" customWidth="1"/>
    <col min="8" max="8" width="17.85546875" style="2" customWidth="1"/>
    <col min="9" max="9" width="20.140625" style="2" customWidth="1"/>
    <col min="10" max="10" width="18.42578125" style="2" customWidth="1"/>
    <col min="11" max="11" width="19" style="4" customWidth="1"/>
    <col min="12" max="12" width="19.28515625" style="4" customWidth="1"/>
    <col min="13" max="13" width="18.42578125" style="4" customWidth="1"/>
    <col min="14" max="14" width="17.140625" style="4" customWidth="1"/>
    <col min="15" max="15" width="25.8554687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23" customHeight="1" x14ac:dyDescent="0.25">
      <c r="A14" s="26">
        <v>1</v>
      </c>
      <c r="B14" s="58" t="s">
        <v>81</v>
      </c>
      <c r="C14" s="12"/>
      <c r="D14" s="57">
        <v>30</v>
      </c>
      <c r="E14" s="57" t="s">
        <v>103</v>
      </c>
      <c r="F14" s="13"/>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23" customHeight="1" x14ac:dyDescent="0.25">
      <c r="A15" s="26">
        <v>2</v>
      </c>
      <c r="B15" s="58" t="s">
        <v>82</v>
      </c>
      <c r="C15" s="12"/>
      <c r="D15" s="57">
        <v>20</v>
      </c>
      <c r="E15" s="57" t="s">
        <v>103</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23" customHeight="1" x14ac:dyDescent="0.25">
      <c r="A16" s="26">
        <v>3</v>
      </c>
      <c r="B16" s="58" t="s">
        <v>83</v>
      </c>
      <c r="C16" s="12"/>
      <c r="D16" s="57">
        <v>10</v>
      </c>
      <c r="E16" s="57" t="s">
        <v>103</v>
      </c>
      <c r="F16" s="13"/>
      <c r="G16" s="11"/>
      <c r="H16" s="1">
        <f t="shared" ref="H16:H35" si="13">+ROUND(F16*G16,0)</f>
        <v>0</v>
      </c>
      <c r="I16" s="11"/>
      <c r="J16" s="1">
        <f t="shared" ref="J16:J35" si="14">ROUND(F16*I16,0)</f>
        <v>0</v>
      </c>
      <c r="K16" s="1">
        <f t="shared" ref="K16:K35" si="15">ROUND(F16+H16+J16,0)</f>
        <v>0</v>
      </c>
      <c r="L16" s="1">
        <f t="shared" ref="L16:L35" si="16">ROUND(F16*D16,0)</f>
        <v>0</v>
      </c>
      <c r="M16" s="1">
        <f t="shared" ref="M16:M35" si="17">ROUND(L16*G16,0)</f>
        <v>0</v>
      </c>
      <c r="N16" s="1">
        <f t="shared" ref="N16:N35" si="18">ROUND(L16*I16,0)</f>
        <v>0</v>
      </c>
      <c r="O16" s="27">
        <f t="shared" ref="O16:O35" si="19">ROUND(L16+N16+M16,0)</f>
        <v>0</v>
      </c>
    </row>
    <row r="17" spans="1:15" s="9" customFormat="1" ht="123" customHeight="1" x14ac:dyDescent="0.25">
      <c r="A17" s="26">
        <v>4</v>
      </c>
      <c r="B17" s="58" t="s">
        <v>84</v>
      </c>
      <c r="C17" s="12"/>
      <c r="D17" s="57">
        <v>100</v>
      </c>
      <c r="E17" s="57" t="s">
        <v>103</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23" customHeight="1" x14ac:dyDescent="0.25">
      <c r="A18" s="26">
        <v>5</v>
      </c>
      <c r="B18" s="58" t="s">
        <v>85</v>
      </c>
      <c r="C18" s="12"/>
      <c r="D18" s="57">
        <v>100</v>
      </c>
      <c r="E18" s="57" t="s">
        <v>103</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23" customHeight="1" x14ac:dyDescent="0.25">
      <c r="A19" s="26">
        <v>6</v>
      </c>
      <c r="B19" s="58" t="s">
        <v>86</v>
      </c>
      <c r="C19" s="12"/>
      <c r="D19" s="57">
        <v>100</v>
      </c>
      <c r="E19" s="57" t="s">
        <v>103</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23" customHeight="1" x14ac:dyDescent="0.25">
      <c r="A20" s="26">
        <v>7</v>
      </c>
      <c r="B20" s="58" t="s">
        <v>87</v>
      </c>
      <c r="C20" s="12"/>
      <c r="D20" s="57">
        <v>210</v>
      </c>
      <c r="E20" s="57" t="s">
        <v>104</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123" customHeight="1" x14ac:dyDescent="0.25">
      <c r="A21" s="26">
        <v>8</v>
      </c>
      <c r="B21" s="58" t="s">
        <v>88</v>
      </c>
      <c r="C21" s="12"/>
      <c r="D21" s="57">
        <v>90</v>
      </c>
      <c r="E21" s="57" t="s">
        <v>104</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123" customHeight="1" x14ac:dyDescent="0.25">
      <c r="A22" s="26">
        <v>9</v>
      </c>
      <c r="B22" s="58" t="s">
        <v>89</v>
      </c>
      <c r="C22" s="12"/>
      <c r="D22" s="57">
        <v>189</v>
      </c>
      <c r="E22" s="57" t="s">
        <v>103</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23" customHeight="1" x14ac:dyDescent="0.25">
      <c r="A23" s="26">
        <v>10</v>
      </c>
      <c r="B23" s="58" t="s">
        <v>90</v>
      </c>
      <c r="C23" s="12"/>
      <c r="D23" s="57">
        <v>50</v>
      </c>
      <c r="E23" s="57" t="s">
        <v>103</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123" customHeight="1" x14ac:dyDescent="0.25">
      <c r="A24" s="26">
        <v>11</v>
      </c>
      <c r="B24" s="58" t="s">
        <v>91</v>
      </c>
      <c r="C24" s="12"/>
      <c r="D24" s="57">
        <v>33</v>
      </c>
      <c r="E24" s="57" t="s">
        <v>103</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123" customHeight="1" x14ac:dyDescent="0.25">
      <c r="A25" s="26">
        <v>12</v>
      </c>
      <c r="B25" s="58" t="s">
        <v>92</v>
      </c>
      <c r="C25" s="12"/>
      <c r="D25" s="57">
        <v>25</v>
      </c>
      <c r="E25" s="57" t="s">
        <v>103</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23" customHeight="1" x14ac:dyDescent="0.25">
      <c r="A26" s="26">
        <v>13</v>
      </c>
      <c r="B26" s="58" t="s">
        <v>93</v>
      </c>
      <c r="C26" s="12"/>
      <c r="D26" s="57">
        <v>355</v>
      </c>
      <c r="E26" s="57" t="s">
        <v>103</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23" customHeight="1" x14ac:dyDescent="0.25">
      <c r="A27" s="26">
        <v>14</v>
      </c>
      <c r="B27" s="58" t="s">
        <v>94</v>
      </c>
      <c r="C27" s="12"/>
      <c r="D27" s="57">
        <v>45</v>
      </c>
      <c r="E27" s="57" t="s">
        <v>103</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23" customHeight="1" x14ac:dyDescent="0.25">
      <c r="A28" s="26">
        <v>15</v>
      </c>
      <c r="B28" s="58" t="s">
        <v>95</v>
      </c>
      <c r="C28" s="12"/>
      <c r="D28" s="57">
        <v>6</v>
      </c>
      <c r="E28" s="57" t="s">
        <v>103</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23" customHeight="1" x14ac:dyDescent="0.25">
      <c r="A29" s="26">
        <v>16</v>
      </c>
      <c r="B29" s="58" t="s">
        <v>96</v>
      </c>
      <c r="C29" s="12"/>
      <c r="D29" s="57">
        <v>17</v>
      </c>
      <c r="E29" s="57" t="s">
        <v>103</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23" customHeight="1" x14ac:dyDescent="0.25">
      <c r="A30" s="26">
        <v>17</v>
      </c>
      <c r="B30" s="58" t="s">
        <v>97</v>
      </c>
      <c r="C30" s="12"/>
      <c r="D30" s="57">
        <v>17</v>
      </c>
      <c r="E30" s="57" t="s">
        <v>103</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123" customHeight="1" x14ac:dyDescent="0.25">
      <c r="A31" s="26">
        <v>18</v>
      </c>
      <c r="B31" s="58" t="s">
        <v>98</v>
      </c>
      <c r="C31" s="12"/>
      <c r="D31" s="57">
        <v>25</v>
      </c>
      <c r="E31" s="57" t="s">
        <v>103</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123" customHeight="1" x14ac:dyDescent="0.25">
      <c r="A32" s="26">
        <v>19</v>
      </c>
      <c r="B32" s="58" t="s">
        <v>99</v>
      </c>
      <c r="C32" s="12"/>
      <c r="D32" s="57">
        <v>20</v>
      </c>
      <c r="E32" s="57" t="s">
        <v>103</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123" customHeight="1" x14ac:dyDescent="0.25">
      <c r="A33" s="26">
        <v>20</v>
      </c>
      <c r="B33" s="58" t="s">
        <v>100</v>
      </c>
      <c r="C33" s="12"/>
      <c r="D33" s="57">
        <v>30</v>
      </c>
      <c r="E33" s="57" t="s">
        <v>103</v>
      </c>
      <c r="F33" s="13"/>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95.75" customHeight="1" x14ac:dyDescent="0.25">
      <c r="A34" s="26">
        <v>21</v>
      </c>
      <c r="B34" s="58" t="s">
        <v>101</v>
      </c>
      <c r="C34" s="12"/>
      <c r="D34" s="57">
        <v>40</v>
      </c>
      <c r="E34" s="57" t="s">
        <v>103</v>
      </c>
      <c r="F34" s="13"/>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123" customHeight="1" thickBot="1" x14ac:dyDescent="0.3">
      <c r="A35" s="26">
        <v>22</v>
      </c>
      <c r="B35" s="58" t="s">
        <v>102</v>
      </c>
      <c r="C35" s="12"/>
      <c r="D35" s="57">
        <v>32</v>
      </c>
      <c r="E35" s="57" t="s">
        <v>105</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42" customHeight="1" thickBot="1" x14ac:dyDescent="0.3">
      <c r="A36" s="91" t="s">
        <v>26</v>
      </c>
      <c r="B36" s="92"/>
      <c r="C36" s="92"/>
      <c r="D36" s="92"/>
      <c r="E36" s="92"/>
      <c r="F36" s="92"/>
      <c r="G36" s="92"/>
      <c r="H36" s="92"/>
      <c r="I36" s="92"/>
      <c r="J36" s="92"/>
      <c r="K36" s="92"/>
      <c r="L36" s="103" t="s">
        <v>27</v>
      </c>
      <c r="M36" s="104"/>
      <c r="N36" s="104"/>
      <c r="O36" s="35">
        <f>SUMIF(G:G,0%,L:L)+SUMIF(G:G,"",L:L)</f>
        <v>0</v>
      </c>
    </row>
    <row r="37" spans="1:15" s="9" customFormat="1" ht="39" customHeight="1" x14ac:dyDescent="0.25">
      <c r="A37" s="75" t="s">
        <v>78</v>
      </c>
      <c r="B37" s="76"/>
      <c r="C37" s="76"/>
      <c r="D37" s="76"/>
      <c r="E37" s="76"/>
      <c r="F37" s="76"/>
      <c r="G37" s="76"/>
      <c r="H37" s="76"/>
      <c r="I37" s="76"/>
      <c r="J37" s="76"/>
      <c r="K37" s="77"/>
      <c r="L37" s="97" t="s">
        <v>28</v>
      </c>
      <c r="M37" s="98"/>
      <c r="N37" s="98"/>
      <c r="O37" s="36">
        <f>SUMIF(G:G,5%,L:L)</f>
        <v>0</v>
      </c>
    </row>
    <row r="38" spans="1:15" s="9" customFormat="1" ht="30" customHeight="1" x14ac:dyDescent="0.25">
      <c r="A38" s="78"/>
      <c r="B38" s="79"/>
      <c r="C38" s="79"/>
      <c r="D38" s="79"/>
      <c r="E38" s="79"/>
      <c r="F38" s="79"/>
      <c r="G38" s="79"/>
      <c r="H38" s="79"/>
      <c r="I38" s="79"/>
      <c r="J38" s="79"/>
      <c r="K38" s="80"/>
      <c r="L38" s="97" t="s">
        <v>29</v>
      </c>
      <c r="M38" s="98"/>
      <c r="N38" s="98"/>
      <c r="O38" s="36">
        <f>SUMIF(G:G,19%,L:L)</f>
        <v>0</v>
      </c>
    </row>
    <row r="39" spans="1:15" s="9" customFormat="1" ht="30" customHeight="1" x14ac:dyDescent="0.25">
      <c r="A39" s="78"/>
      <c r="B39" s="79"/>
      <c r="C39" s="79"/>
      <c r="D39" s="79"/>
      <c r="E39" s="79"/>
      <c r="F39" s="79"/>
      <c r="G39" s="79"/>
      <c r="H39" s="79"/>
      <c r="I39" s="79"/>
      <c r="J39" s="79"/>
      <c r="K39" s="80"/>
      <c r="L39" s="99" t="s">
        <v>22</v>
      </c>
      <c r="M39" s="100"/>
      <c r="N39" s="100"/>
      <c r="O39" s="37">
        <f>SUM(O36:O38)</f>
        <v>0</v>
      </c>
    </row>
    <row r="40" spans="1:15" s="9" customFormat="1" ht="30" customHeight="1" x14ac:dyDescent="0.25">
      <c r="A40" s="78"/>
      <c r="B40" s="79"/>
      <c r="C40" s="79"/>
      <c r="D40" s="79"/>
      <c r="E40" s="79"/>
      <c r="F40" s="79"/>
      <c r="G40" s="79"/>
      <c r="H40" s="79"/>
      <c r="I40" s="79"/>
      <c r="J40" s="79"/>
      <c r="K40" s="80"/>
      <c r="L40" s="101" t="s">
        <v>30</v>
      </c>
      <c r="M40" s="102"/>
      <c r="N40" s="102"/>
      <c r="O40" s="38">
        <f>SUMIF(G:G,5%,M:M)</f>
        <v>0</v>
      </c>
    </row>
    <row r="41" spans="1:15" s="9" customFormat="1" ht="30" customHeight="1" x14ac:dyDescent="0.25">
      <c r="A41" s="78"/>
      <c r="B41" s="79"/>
      <c r="C41" s="79"/>
      <c r="D41" s="79"/>
      <c r="E41" s="79"/>
      <c r="F41" s="79"/>
      <c r="G41" s="79"/>
      <c r="H41" s="79"/>
      <c r="I41" s="79"/>
      <c r="J41" s="79"/>
      <c r="K41" s="80"/>
      <c r="L41" s="101" t="s">
        <v>31</v>
      </c>
      <c r="M41" s="102"/>
      <c r="N41" s="102"/>
      <c r="O41" s="38">
        <f>SUMIF(G:G,19%,M:M)</f>
        <v>0</v>
      </c>
    </row>
    <row r="42" spans="1:15" s="9" customFormat="1" ht="30" customHeight="1" x14ac:dyDescent="0.25">
      <c r="A42" s="78"/>
      <c r="B42" s="79"/>
      <c r="C42" s="79"/>
      <c r="D42" s="79"/>
      <c r="E42" s="79"/>
      <c r="F42" s="79"/>
      <c r="G42" s="79"/>
      <c r="H42" s="79"/>
      <c r="I42" s="79"/>
      <c r="J42" s="79"/>
      <c r="K42" s="80"/>
      <c r="L42" s="99" t="s">
        <v>32</v>
      </c>
      <c r="M42" s="100"/>
      <c r="N42" s="100"/>
      <c r="O42" s="37">
        <f>SUM(O40:O41)</f>
        <v>0</v>
      </c>
    </row>
    <row r="43" spans="1:15" s="9" customFormat="1" ht="30" customHeight="1" x14ac:dyDescent="0.25">
      <c r="A43" s="78"/>
      <c r="B43" s="79"/>
      <c r="C43" s="79"/>
      <c r="D43" s="79"/>
      <c r="E43" s="79"/>
      <c r="F43" s="79"/>
      <c r="G43" s="79"/>
      <c r="H43" s="79"/>
      <c r="I43" s="79"/>
      <c r="J43" s="79"/>
      <c r="K43" s="80"/>
      <c r="L43" s="97" t="s">
        <v>33</v>
      </c>
      <c r="M43" s="98"/>
      <c r="N43" s="98"/>
      <c r="O43" s="36">
        <f>SUMIF(I:I,8%,N:N)</f>
        <v>0</v>
      </c>
    </row>
    <row r="44" spans="1:15" s="9" customFormat="1" ht="37.5" customHeight="1" x14ac:dyDescent="0.25">
      <c r="A44" s="78"/>
      <c r="B44" s="79"/>
      <c r="C44" s="79"/>
      <c r="D44" s="79"/>
      <c r="E44" s="79"/>
      <c r="F44" s="79"/>
      <c r="G44" s="79"/>
      <c r="H44" s="79"/>
      <c r="I44" s="79"/>
      <c r="J44" s="79"/>
      <c r="K44" s="80"/>
      <c r="L44" s="95" t="s">
        <v>34</v>
      </c>
      <c r="M44" s="96"/>
      <c r="N44" s="96"/>
      <c r="O44" s="37">
        <f>SUM(O43)</f>
        <v>0</v>
      </c>
    </row>
    <row r="45" spans="1:15" s="9" customFormat="1" ht="32.25" customHeight="1" thickBot="1" x14ac:dyDescent="0.3">
      <c r="A45" s="81"/>
      <c r="B45" s="82"/>
      <c r="C45" s="82"/>
      <c r="D45" s="82"/>
      <c r="E45" s="82"/>
      <c r="F45" s="82"/>
      <c r="G45" s="82"/>
      <c r="H45" s="82"/>
      <c r="I45" s="82"/>
      <c r="J45" s="82"/>
      <c r="K45" s="83"/>
      <c r="L45" s="93" t="s">
        <v>35</v>
      </c>
      <c r="M45" s="94"/>
      <c r="N45" s="94"/>
      <c r="O45" s="39">
        <f>+O39+O42+O44</f>
        <v>0</v>
      </c>
    </row>
    <row r="47" spans="1:15" ht="50.1" customHeight="1" thickBot="1" x14ac:dyDescent="0.3">
      <c r="B47" s="84"/>
      <c r="C47" s="84"/>
    </row>
    <row r="48" spans="1:15" x14ac:dyDescent="0.25">
      <c r="B48" s="62" t="s">
        <v>36</v>
      </c>
      <c r="C48" s="62"/>
    </row>
    <row r="49" spans="1:17" ht="15" customHeight="1" x14ac:dyDescent="0.25">
      <c r="M49" s="41"/>
      <c r="N49" s="42"/>
      <c r="O49" s="43"/>
    </row>
    <row r="50" spans="1:17" ht="15.75" customHeight="1" x14ac:dyDescent="0.25">
      <c r="M50" s="41"/>
      <c r="N50" s="42"/>
      <c r="O50" s="43"/>
    </row>
    <row r="51" spans="1:17" ht="15" customHeight="1" x14ac:dyDescent="0.25">
      <c r="A51" s="10" t="s">
        <v>37</v>
      </c>
      <c r="M51" s="41"/>
      <c r="N51" s="42"/>
      <c r="O51" s="43"/>
    </row>
    <row r="52" spans="1:17" x14ac:dyDescent="0.25">
      <c r="A52" s="61" t="s">
        <v>38</v>
      </c>
      <c r="B52" s="61"/>
      <c r="C52" s="61"/>
      <c r="D52" s="61"/>
      <c r="E52" s="61"/>
      <c r="F52" s="61"/>
      <c r="G52" s="61"/>
      <c r="H52" s="61"/>
      <c r="I52" s="61"/>
      <c r="J52" s="61"/>
      <c r="K52" s="61"/>
      <c r="L52" s="61"/>
      <c r="M52" s="61"/>
      <c r="N52" s="61"/>
      <c r="O52" s="61"/>
      <c r="P52" s="2"/>
      <c r="Q52" s="2"/>
    </row>
    <row r="53" spans="1:17" ht="15" customHeight="1" x14ac:dyDescent="0.25">
      <c r="A53" s="60" t="s">
        <v>39</v>
      </c>
      <c r="B53" s="60"/>
      <c r="C53" s="60"/>
      <c r="D53" s="60"/>
      <c r="E53" s="60"/>
      <c r="F53" s="60"/>
      <c r="G53" s="60"/>
      <c r="H53" s="60"/>
      <c r="I53" s="60"/>
      <c r="J53" s="60"/>
      <c r="K53" s="60"/>
      <c r="L53" s="60"/>
      <c r="M53" s="60"/>
      <c r="N53" s="60"/>
      <c r="O53" s="60"/>
      <c r="P53" s="40"/>
      <c r="Q53" s="40"/>
    </row>
    <row r="54" spans="1:17" x14ac:dyDescent="0.25">
      <c r="A54" s="59" t="s">
        <v>40</v>
      </c>
      <c r="B54" s="59"/>
      <c r="C54" s="59"/>
      <c r="D54" s="59"/>
      <c r="E54" s="59"/>
      <c r="F54" s="59"/>
      <c r="G54" s="59"/>
      <c r="H54" s="59"/>
      <c r="I54" s="59"/>
      <c r="J54" s="59"/>
      <c r="K54" s="59"/>
      <c r="L54" s="59"/>
      <c r="M54" s="59"/>
      <c r="N54" s="59"/>
      <c r="O54" s="59"/>
      <c r="P54" s="5"/>
      <c r="Q54" s="5"/>
    </row>
    <row r="55" spans="1:17" x14ac:dyDescent="0.25">
      <c r="A55" s="59" t="s">
        <v>41</v>
      </c>
      <c r="B55" s="59"/>
      <c r="C55" s="59"/>
      <c r="D55" s="59"/>
      <c r="E55" s="59"/>
      <c r="F55" s="59"/>
      <c r="G55" s="59"/>
      <c r="H55" s="59"/>
      <c r="I55" s="59"/>
      <c r="J55" s="59"/>
      <c r="K55" s="59"/>
      <c r="L55" s="59"/>
      <c r="M55" s="59"/>
      <c r="N55" s="59"/>
      <c r="O55" s="59"/>
      <c r="P55" s="5"/>
      <c r="Q55" s="5"/>
    </row>
    <row r="56" spans="1:17" x14ac:dyDescent="0.25">
      <c r="K56" s="2"/>
      <c r="L56" s="2"/>
      <c r="M56" s="2"/>
      <c r="N56" s="2"/>
    </row>
    <row r="98" spans="11:15" s="2" customFormat="1" x14ac:dyDescent="0.25">
      <c r="K98" s="4"/>
      <c r="L98" s="4"/>
      <c r="M98" s="4"/>
      <c r="N98" s="4"/>
      <c r="O98" s="4"/>
    </row>
    <row r="99" spans="11:15" s="2" customFormat="1" x14ac:dyDescent="0.25">
      <c r="K99" s="4"/>
      <c r="L99" s="4"/>
      <c r="M99" s="4"/>
      <c r="N99" s="4"/>
      <c r="O99" s="4"/>
    </row>
    <row r="100" spans="11:15" s="2" customFormat="1" x14ac:dyDescent="0.25">
      <c r="K100" s="4"/>
      <c r="L100" s="4"/>
      <c r="M100" s="4"/>
      <c r="N100" s="4"/>
      <c r="O100" s="4"/>
    </row>
    <row r="101" spans="11:15" s="2" customFormat="1" x14ac:dyDescent="0.25">
      <c r="K101" s="4"/>
      <c r="L101" s="4"/>
      <c r="M101" s="4"/>
      <c r="N101" s="4"/>
      <c r="O101" s="4"/>
    </row>
  </sheetData>
  <sheetProtection algorithmName="SHA-512" hashValue="bFdQRNyRid7TNqjHw/JudH1+dknfMEv0Qqp6d6Qa1CJhsUeyPjESyMBt7B8nAVlbnYDRgGk2eNCcAd6mruLqzg==" saltValue="RJQDLJM876ciY1DcVtJ45Q==" spinCount="100000" sheet="1" selectLockedCells="1"/>
  <mergeCells count="35">
    <mergeCell ref="L40:N40"/>
    <mergeCell ref="L39:N39"/>
    <mergeCell ref="L38:N38"/>
    <mergeCell ref="L37:N37"/>
    <mergeCell ref="L36:N36"/>
    <mergeCell ref="L45:N45"/>
    <mergeCell ref="L44:N44"/>
    <mergeCell ref="L43:N43"/>
    <mergeCell ref="L42:N42"/>
    <mergeCell ref="L41:N41"/>
    <mergeCell ref="A37:K45"/>
    <mergeCell ref="F9:I9"/>
    <mergeCell ref="B47:C47"/>
    <mergeCell ref="A9:B11"/>
    <mergeCell ref="D9:E9"/>
    <mergeCell ref="D11:E11"/>
    <mergeCell ref="A36:K36"/>
    <mergeCell ref="M11:N11"/>
    <mergeCell ref="M9:N9"/>
    <mergeCell ref="K9:L9"/>
    <mergeCell ref="K11:L11"/>
    <mergeCell ref="F11:I11"/>
    <mergeCell ref="A2:A5"/>
    <mergeCell ref="B2:M2"/>
    <mergeCell ref="N2:O2"/>
    <mergeCell ref="B3:M3"/>
    <mergeCell ref="N3:O3"/>
    <mergeCell ref="B4:M5"/>
    <mergeCell ref="N4:O4"/>
    <mergeCell ref="N5:O5"/>
    <mergeCell ref="A55:O55"/>
    <mergeCell ref="A54:O54"/>
    <mergeCell ref="A53:O53"/>
    <mergeCell ref="A52:O52"/>
    <mergeCell ref="B48:C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G14:G35</xm:sqref>
        </x14:dataValidation>
        <x14:dataValidation type="list" allowBlank="1" showInputMessage="1" showErrorMessage="1" xr:uid="{00000000-0002-0000-0000-000008000000}">
          <x14:formula1>
            <xm:f>Cálculos!$F$7:$F$8</xm:f>
          </x14:formula1>
          <xm:sqref>I14:I35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2024-09-12T18:59:41Z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