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onik\CUNDINAMARCA\2024\INVITACIONES\INV 029 EQUIPOS LABORATORIO ESPECIALIZADO\ANEXOS PARA PUBLICAR\"/>
    </mc:Choice>
  </mc:AlternateContent>
  <bookViews>
    <workbookView xWindow="0" yWindow="0" windowWidth="24000" windowHeight="9630" tabRatio="688"/>
  </bookViews>
  <sheets>
    <sheet name="Bienes y Servicios" sheetId="7" r:id="rId1"/>
    <sheet name="Cálculos" sheetId="2" state="hidden" r:id="rId2"/>
  </sheets>
  <definedNames>
    <definedName name="_xlnm.Print_Area" localSheetId="0">'Bienes y Servicios'!$A$1:$O$42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6" i="7" l="1"/>
  <c r="J26" i="7"/>
  <c r="H26" i="7"/>
  <c r="K26" i="7" s="1"/>
  <c r="L25" i="7"/>
  <c r="N25" i="7" s="1"/>
  <c r="K25" i="7"/>
  <c r="J25" i="7"/>
  <c r="H25" i="7"/>
  <c r="N24" i="7"/>
  <c r="O24" i="7" s="1"/>
  <c r="L24" i="7"/>
  <c r="M24" i="7" s="1"/>
  <c r="J24" i="7"/>
  <c r="K24" i="7" s="1"/>
  <c r="H24" i="7"/>
  <c r="N23" i="7"/>
  <c r="O23" i="7" s="1"/>
  <c r="M23" i="7"/>
  <c r="L23" i="7"/>
  <c r="J23" i="7"/>
  <c r="H23" i="7"/>
  <c r="K23" i="7" s="1"/>
  <c r="L22" i="7"/>
  <c r="J22" i="7"/>
  <c r="H22" i="7"/>
  <c r="K22" i="7" s="1"/>
  <c r="L21" i="7"/>
  <c r="N21" i="7" s="1"/>
  <c r="K21" i="7"/>
  <c r="J21" i="7"/>
  <c r="H21" i="7"/>
  <c r="N20" i="7"/>
  <c r="O20" i="7" s="1"/>
  <c r="L20" i="7"/>
  <c r="M20" i="7" s="1"/>
  <c r="J20" i="7"/>
  <c r="K20" i="7" s="1"/>
  <c r="H20" i="7"/>
  <c r="N19" i="7"/>
  <c r="M19" i="7"/>
  <c r="L19" i="7"/>
  <c r="O19" i="7" s="1"/>
  <c r="J19" i="7"/>
  <c r="H19" i="7"/>
  <c r="K19" i="7" s="1"/>
  <c r="L18" i="7"/>
  <c r="J18" i="7"/>
  <c r="H18" i="7"/>
  <c r="K18" i="7" s="1"/>
  <c r="L17" i="7"/>
  <c r="N17" i="7" s="1"/>
  <c r="K17" i="7"/>
  <c r="J17" i="7"/>
  <c r="H17" i="7"/>
  <c r="N16" i="7"/>
  <c r="O16" i="7" s="1"/>
  <c r="M16" i="7"/>
  <c r="L16" i="7"/>
  <c r="J16" i="7"/>
  <c r="K16" i="7" s="1"/>
  <c r="H16" i="7"/>
  <c r="N15" i="7"/>
  <c r="M15" i="7"/>
  <c r="L15" i="7"/>
  <c r="O15" i="7" s="1"/>
  <c r="J15" i="7"/>
  <c r="H15" i="7"/>
  <c r="K15" i="7" s="1"/>
  <c r="O21" i="7" l="1"/>
  <c r="O18" i="7"/>
  <c r="M26" i="7"/>
  <c r="M17" i="7"/>
  <c r="O17" i="7" s="1"/>
  <c r="N18" i="7"/>
  <c r="M21" i="7"/>
  <c r="N22" i="7"/>
  <c r="O22" i="7" s="1"/>
  <c r="M25" i="7"/>
  <c r="O25" i="7" s="1"/>
  <c r="N26" i="7"/>
  <c r="O26" i="7" s="1"/>
  <c r="M18" i="7"/>
  <c r="M22" i="7"/>
  <c r="O34" i="7"/>
  <c r="O35" i="7" s="1"/>
  <c r="O31" i="7"/>
  <c r="O29" i="7"/>
  <c r="O28" i="7"/>
  <c r="L14" i="7"/>
  <c r="M14" i="7" s="1"/>
  <c r="O32" i="7" s="1"/>
  <c r="J14" i="7"/>
  <c r="H14" i="7"/>
  <c r="O27" i="7" l="1"/>
  <c r="O30" i="7" s="1"/>
  <c r="K14" i="7"/>
  <c r="O33" i="7"/>
  <c r="N14" i="7"/>
  <c r="O14" i="7" s="1"/>
  <c r="O36" i="7" l="1"/>
</calcChain>
</file>

<file path=xl/sharedStrings.xml><?xml version="1.0" encoding="utf-8"?>
<sst xmlns="http://schemas.openxmlformats.org/spreadsheetml/2006/main" count="78" uniqueCount="64">
  <si>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</si>
  <si>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</si>
  <si>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</si>
  <si>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</si>
  <si>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</si>
  <si>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</si>
  <si>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</si>
  <si>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</si>
  <si>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</si>
  <si>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</si>
  <si>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</si>
  <si>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</si>
  <si>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</si>
  <si>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</si>
  <si>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</si>
  <si>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</si>
  <si>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</si>
  <si>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</si>
  <si>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</si>
  <si>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</si>
  <si>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</si>
  <si>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</si>
  <si>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</si>
  <si>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</si>
  <si>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</si>
  <si>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</si>
  <si>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</si>
  <si>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</si>
  <si>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</si>
  <si>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</si>
  <si>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</si>
  <si>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</si>
  <si>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</si>
  <si>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</si>
  <si>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</si>
  <si>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</si>
  <si>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</si>
  <si>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</si>
  <si>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</si>
  <si>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</si>
  <si>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</si>
  <si>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</si>
  <si>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</si>
  <si>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</si>
  <si>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</si>
  <si>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</si>
  <si>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</si>
  <si>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</si>
  <si>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</si>
  <si>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</si>
  <si>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BAÑO MARIA Volumen del baño (L / pies cúbicos) 3,5 y 11,5 / 0,1 y 0,4 Temperatura. Rango de temperatura de trabajo (grados C/ grados F) Amb.+5 a 100 / Amb. +9 hasta 212; Estabilidad de temperatura a 50 ? (± grados C / grados F) ± 0.1 / 0.18. Tiempo de calentamiento a 70 ? (min) 1) (± grados C / grados F) 25 y 45.  Dimensión Abertura / profundidad del baño 240 × 136, 150 (W × L, D y W × L, D) (mm / pulgada) y 300 × 240, 200 - 9,4 × 5,4, 5,9 Y 11,8 × 9,5, 7,9. Exterior 544 × 316 × 318 (W × W × H) (mm / pulgada) / 21,4 × 12,4 × 12,5.  Peso neto (kg / lbs) 12,4 / 27,3.  Requisitos eléctricos (120 V, 60 Hz) 5,8 A y 8,3 A. incluye tapa.</t>
  </si>
  <si>
    <t>MUFLA  Para laboratorio multipropósito, dimensiones Internas 17x17x17 cm, volumen 5 litros, temperatura Máxima 1200 °C, dimensiones externas 32cm x32cm x37cm, conexión 220V - 60 Hz – Monofásico.</t>
  </si>
  <si>
    <t>MEDIDOR PORTATIL DE GLUCOSA Y CUERPOS CETONICOS Dispositivo de punción para prueba de glucosa en 5 segundos, resultados de cetona en 10 segundos, no requiere codificación Gran pantalla con luz de fondo, con 450 memorias de prueba con fecha y hora, dimensiones L=5.5" x W=8" x H=2.9, Incluye 10 lancetas, estuche, cable de datos, tiras reactivas precisión Xtra Blood Glucose, tiras reactivas Precisión Xtra Blood Ketone.</t>
  </si>
  <si>
    <t>BLOQUE DIGESTOR  Para laboratorio, temperatura ambiente +7°C a 450°C, con controlador temperatura placa controladora FE15J Digital con sistema PID y rampas y niveles con 1 programa dividido en 5 segmentos (temperaturas) seleccionables con máximo de 5 rampas y 5 niveles (si son seleccionadas las 5 temperaturas). Posibilidad de 10 repeticiones de ciclo, selección conteo por tiempo (cuenta el tiempo independiente de la temperatura y obedece al tiempo programado) o por temperatura (solamente inicia el conteo si el sistema está dentro del límite programado), selección de control apaga el control o controla en el último set point, pantalla de operación Touch screen 4,3 pulgadas, sensor Tipo 'J' con resorte en acero inoxidable, precisión  ±1ºC, Uniformidad  ±3ºC, resistencia blindada evitando contacto con el ácido sulfúrico y disyuntor tipo B, bloque en aluminio fundido con profundidad de los orificios de 45 mm, gabinete en acero inoxidable 304, dimensiones de ancho=320 x P=430 x A=330 mm, potencia de  2200 Watts, tensión de 220 Volts, acompaña  01 Galería en acero inoxidable 304; 01 Controlador de temperatura digital con rampas y niveles; 40 Tubos micro en vidrio borosilicato de 100 ml Ø25 x 250 mm.</t>
  </si>
  <si>
    <t>REGILLA EXTRACTORA  Para laboratorio con  Capacidad de  40 tubos micro Ø 25 x 250 mm divididos en 5 manifolds en vidrio borosilicato,  cabezote de  Vidrio borosilicato para aspiración con flange en Marprene,  válvulas en teflón para selección de los manifolds, estructura en acero inoxidable, dimensiones ancho=285 x Profundidad=355 x Alto=175 mm, incluye vidriería.</t>
  </si>
  <si>
    <t>NEUTRALIZADOR DE GASES  Para laboratorio con puntos de vacío de  2 trompas de independientes en PVC, con vacío de 700 mmHg (** En 50Hz vacío máximo de 600mmHg) , presión de 70 metros de columna de agua, capacidad de la bomba de 45 litros/min , circulación de agua interna a través de electrobomba , tapa y cuba en acero inoxidable, gabinete totalmente en acero inoxidable , dimensiones de la cuba  A=150 x P=330 x A=150 mm, volumen de  6 litros, dimensiones externas de  A=255 x P=465 x A=440 mm, potencia de  750 W, voltaje de  220V 50/60 Hz, también incluye botella neutralizadora; con 02 Fusibles extra.</t>
  </si>
  <si>
    <t>DESTILADOR DE NITRÓGENO  Para laboratorio con control de temperatura Analógico, panel de control con indicadores visuales de calentamiento y nivel de la caldera, caldera en vidrio borosilicato embutida con llenado semiautomático, sensor para indicación del nivel de la caldera, protector en acrílico en la parte frontal, conexión con vaso dosificador en vidrio borosilicato y válvula Stop-flow, capacidad de destilación de  ± 18 mL/minuto, gabinete en acero inoxidable 304 pulido, sistema de 2 entradas de agua independientes, una para alimentación de la caldera para uso de agua a temperatura ambiente, una para alimentación del condensador, dimensiones de L=290 x P=330 x A=730 mm, peso de 13 KG, potencia de 1500 Watts, tensión de  220 Volts, incluye también  Tubo micro de Ø25 x 250 mm con borde en vidrio borosilicato; 02 Fusibles extras.</t>
  </si>
  <si>
    <t>BOLSAS FILTRO Para laboratorio caja por 200 unidades, porosidad de 25 micrones libres de Nitrógeno y cenizas.</t>
  </si>
  <si>
    <t>SISTEMA PARA DETERMINACIÓN DE GRASA  Para laboratorio temperatura ambiente +7 hasta 200°C, con sensor tipo "J",  precisión de  ± 1°C, uniformidad de ± 3°C, potencia resistencia de 1700 watts, estructura en acero inoxidable 304, sistema de extracción extractor/recuperador acoplado con condensador tipo serpentina, constituidos en vidrio borosilicato, hazte de inmersión para movimentación de la cuna con muestra y sistema de traba en teflón para recuperación del solvente, resistencia blindada evitando contacto con los solventes, dimensiones de  A=650 x P=210 x A=790 mm, tensión de 220 Volts, peso de 30 Kg, Incluye también 8 piezas - Reboiler en vidrio borosilicato de 190mL; 8 piezas - canasta en acero inoxidable 304; 2 piezas - Fusible extra</t>
  </si>
  <si>
    <t>MICROPIPETA Volumen variable 100-1000 μL, con sistema de resorte suave, configuración de volumen controlada, botón pulsador codificado por diferentes colores para diferentes volúmenes, forma contorneada, pulsador grande, redondeado y que gira libremente, con gancho para el dedo, botón expulsor de puntas de 3 posiciones, fácil calibración in situ con llave de calibración incluida, error sistemático (±0.80μL; ±8.0%), esterilizada (121°C/0,1MPa/20 min), Incluye caja por 100 unidades de puntas rack para pipetas azules 100μL-1000μL.</t>
  </si>
  <si>
    <t>PLANCHA DE CALENTAMIENTO Para laboratorio con número de puestos de agitación 1 maximo, cantidad a agitar (H2O) 10 l, potencia del suministro del motor 1.5 W, con dirección de rotación del motor izquierda, control de velocidad escala 0 - 6, rango de velocidad 100 - 1500 rpm longitud máxima, varilla magnética 80 mm, autocalentamiento de la placa (RT:22°C/duración:1h) +1 K, potencia de calefacción 1000 W, indicación de temperatura valor programado LED, rango de temperatura de calefacción 50 - 500 °C, control de calentamiento con botón giratorio, velocidad de calentamiento 5 K/min, exactitud de ajuste de temperatura de la placa de calentamiento 5 K, para conectar el sensor de temperatura ETS-D5, circuito fijo de seguridad 550 °C, material de la superficie de la placa cerámica, dimensiones de la superficie de la placa 180 x 180 mm, dimensiones (An x Al x Pr) 220 x 105 x 335mm, peso 5 kg, temperatura ambiental permitida 5 - 40 °C Humedad relativa permitida 80 %, clase de protección de acuerdo al DIN EN 60529 IP 21, voltaje 230 V, frecuencia 50/60 Hz , con consumo de energía 1020 W.</t>
  </si>
  <si>
    <t>ESPECTROFOTÓMETRO Para laboratorio con sistema óptico doble haz, fuente de luz de lámpara de deuterio, lámpara de tungsteno, detector de fotodiodo de silicio, rango de onda: 190-1100nm, ancho de banda espectral de 1,8 nm, pantalla táctil de 10,1 pulgadas, porta muestras, estante de piscina individual de 10 mm, función de anfitrión medición fotométrica; medición cuantitativa; escaneo espectral; medición cinética; análisis de ADN/proteínas; gestión de archivos; gestión de sistemas; verificación del rendimiento; escaneo de tiempo; medición de dos componentes; método personalizado; GLP/GMP, fuente de alimentación de  100-240 VCA, 50/60 Hz, 140 W, tamaño 580mm (ancho) × 420 mm (profundidad) × 235 (alto) mm.</t>
  </si>
  <si>
    <t>MOLINO DE ANÁLISIS Para laboratorio tipo de proceso lote, principio de funcionamiento corte/impacto, potencia del consumo del motor 160 W, potencia del suministro del motor 100 W, velocidad máxima de  28000 rpm, Velocidad circunferencial máxima de 53 m/s, volumen utilizable máximo 80 ml, solidez del producto máximo de  6 Mohs, tamaño en grano del producto 10 mm, material del batidor/cuchilla acero inoxidable 1.4034, compartimiento que muele el material acero inoxidable 1.4571, tiempo de conexión 1 min, tiempo de desconexión 10 min, dimensiones (An x Al x Pr) 85 x 240 x 85 mm, peso 1.5 kg, temperatura ambiental permitida 5 - 40 °C, humedad relativa permitida 80 %, clase de protección de acuerdo al DIN EN 60529 IP 43, voltaje 220 - 230 V, frecuencia 50/60 Hz, consumo de energía 160 W.</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</si>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</sst>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26" xfId="0" applyFont="1" applyBorder="1" applyAlignment="1">
      <alignment horizontal="center" vertical="center" wrapText="1"/>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tabSelected="1" zoomScale="70" zoomScaleNormal="70" zoomScaleSheetLayoutView="70" zoomScalePageLayoutView="55" workbookViewId="0">
      <selection activeCell="A9" sqref="A9:B11"/>
    </sheetView>
  </sheetViews>
  <sheetFormatPr baseColWidth="10" defaultColWidth="11.42578125" defaultRowHeight="15" x14ac:dyDescent="0.25"/>
  <cols>
    <col min="1" max="1" width="9.8554687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86"/>
      <c r="B2" s="87" t="s">
        <v>0</v>
      </c>
      <c r="C2" s="87"/>
      <c r="D2" s="87"/>
      <c r="E2" s="87"/>
      <c r="F2" s="87"/>
      <c r="G2" s="87"/>
      <c r="H2" s="87"/>
      <c r="I2" s="87"/>
      <c r="J2" s="87"/>
      <c r="K2" s="87"/>
      <c r="L2" s="87"/>
      <c r="M2" s="87"/>
      <c r="N2" s="88" t="s">
        <v>1</v>
      </c>
      <c r="O2" s="88"/>
    </row>
    <row r="3" spans="1:15" ht="15.75" customHeight="1" x14ac:dyDescent="0.25">
      <c r="A3" s="86"/>
      <c r="B3" s="87" t="s">
        <v>2</v>
      </c>
      <c r="C3" s="87"/>
      <c r="D3" s="87"/>
      <c r="E3" s="87"/>
      <c r="F3" s="87"/>
      <c r="G3" s="87"/>
      <c r="H3" s="87"/>
      <c r="I3" s="87"/>
      <c r="J3" s="87"/>
      <c r="K3" s="87"/>
      <c r="L3" s="87"/>
      <c r="M3" s="87"/>
      <c r="N3" s="88" t="s">
        <v>48</v>
      </c>
      <c r="O3" s="88"/>
    </row>
    <row r="4" spans="1:15" ht="16.5" customHeight="1" x14ac:dyDescent="0.25">
      <c r="A4" s="86"/>
      <c r="B4" s="87" t="s">
        <v>3</v>
      </c>
      <c r="C4" s="87"/>
      <c r="D4" s="87"/>
      <c r="E4" s="87"/>
      <c r="F4" s="87"/>
      <c r="G4" s="87"/>
      <c r="H4" s="87"/>
      <c r="I4" s="87"/>
      <c r="J4" s="87"/>
      <c r="K4" s="87"/>
      <c r="L4" s="87"/>
      <c r="M4" s="87"/>
      <c r="N4" s="88" t="s">
        <v>49</v>
      </c>
      <c r="O4" s="88"/>
    </row>
    <row r="5" spans="1:15" ht="15" customHeight="1" x14ac:dyDescent="0.25">
      <c r="A5" s="86"/>
      <c r="B5" s="87"/>
      <c r="C5" s="87"/>
      <c r="D5" s="87"/>
      <c r="E5" s="87"/>
      <c r="F5" s="87"/>
      <c r="G5" s="87"/>
      <c r="H5" s="87"/>
      <c r="I5" s="87"/>
      <c r="J5" s="87"/>
      <c r="K5" s="87"/>
      <c r="L5" s="87"/>
      <c r="M5" s="87"/>
      <c r="N5" s="88" t="s">
        <v>46</v>
      </c>
      <c r="O5" s="88"/>
    </row>
    <row r="7" spans="1:15" x14ac:dyDescent="0.25">
      <c r="A7" s="5" t="s">
        <v>4</v>
      </c>
    </row>
    <row r="8" spans="1:15" ht="9.9499999999999993" customHeight="1" x14ac:dyDescent="0.25">
      <c r="A8" s="6"/>
    </row>
    <row r="9" spans="1:15" ht="30" customHeight="1" x14ac:dyDescent="0.25">
      <c r="A9" s="72" t="s">
        <v>5</v>
      </c>
      <c r="B9" s="73"/>
      <c r="D9" s="78" t="s">
        <v>6</v>
      </c>
      <c r="E9" s="79"/>
      <c r="F9" s="68"/>
      <c r="G9" s="69"/>
      <c r="H9" s="69"/>
      <c r="I9" s="70"/>
      <c r="K9" s="78" t="s">
        <v>7</v>
      </c>
      <c r="L9" s="79"/>
      <c r="M9" s="84"/>
      <c r="N9" s="85"/>
    </row>
    <row r="10" spans="1:15" ht="8.25" customHeight="1" x14ac:dyDescent="0.25">
      <c r="A10" s="74"/>
      <c r="B10" s="75"/>
      <c r="C10" s="7"/>
      <c r="E10" s="8"/>
      <c r="F10" s="8"/>
      <c r="M10" s="8"/>
      <c r="N10" s="2"/>
    </row>
    <row r="11" spans="1:15" ht="30" customHeight="1" x14ac:dyDescent="0.25">
      <c r="A11" s="76"/>
      <c r="B11" s="77"/>
      <c r="D11" s="78" t="s">
        <v>8</v>
      </c>
      <c r="E11" s="79"/>
      <c r="F11" s="68"/>
      <c r="G11" s="69"/>
      <c r="H11" s="69"/>
      <c r="I11" s="70"/>
      <c r="K11" s="78" t="s">
        <v>9</v>
      </c>
      <c r="L11" s="79"/>
      <c r="M11" s="82"/>
      <c r="N11" s="83"/>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10</v>
      </c>
      <c r="B13" s="23" t="s">
        <v>11</v>
      </c>
      <c r="C13" s="23" t="s">
        <v>12</v>
      </c>
      <c r="D13" s="23" t="s">
        <v>13</v>
      </c>
      <c r="E13" s="23" t="s">
        <v>14</v>
      </c>
      <c r="F13" s="24" t="s">
        <v>15</v>
      </c>
      <c r="G13" s="24" t="s">
        <v>16</v>
      </c>
      <c r="H13" s="24" t="s">
        <v>17</v>
      </c>
      <c r="I13" s="24" t="s">
        <v>18</v>
      </c>
      <c r="J13" s="24" t="s">
        <v>19</v>
      </c>
      <c r="K13" s="24" t="s">
        <v>20</v>
      </c>
      <c r="L13" s="24" t="s">
        <v>21</v>
      </c>
      <c r="M13" s="24" t="s">
        <v>22</v>
      </c>
      <c r="N13" s="24" t="s">
        <v>23</v>
      </c>
      <c r="O13" s="25" t="s">
        <v>24</v>
      </c>
    </row>
    <row r="14" spans="1:15" s="9" customFormat="1" ht="161.25" customHeight="1" x14ac:dyDescent="0.2">
      <c r="A14" s="26">
        <v>1</v>
      </c>
      <c r="B14" s="45" t="s">
        <v>50</v>
      </c>
      <c r="C14" s="12"/>
      <c r="D14" s="46">
        <v>2</v>
      </c>
      <c r="E14" s="44" t="s">
        <v>63</v>
      </c>
      <c r="F14" s="13"/>
      <c r="G14" s="11">
        <v>0</v>
      </c>
      <c r="H14" s="1">
        <f>+ROUND(F14*G14,0)</f>
        <v>0</v>
      </c>
      <c r="I14" s="11"/>
      <c r="J14" s="1">
        <f t="shared" ref="J14:J25" si="0">ROUND(F14*I14,0)</f>
        <v>0</v>
      </c>
      <c r="K14" s="1">
        <f t="shared" ref="K14:K25" si="1">ROUND(F14+H14+J14,0)</f>
        <v>0</v>
      </c>
      <c r="L14" s="1">
        <f t="shared" ref="L14:L25" si="2">ROUND(F14*D14,0)</f>
        <v>0</v>
      </c>
      <c r="M14" s="1">
        <f t="shared" ref="M14:M25" si="3">ROUND(L14*G14,0)</f>
        <v>0</v>
      </c>
      <c r="N14" s="1">
        <f t="shared" ref="N14:N25" si="4">ROUND(L14*I14,0)</f>
        <v>0</v>
      </c>
      <c r="O14" s="27">
        <f t="shared" ref="O14:O25" si="5">ROUND(L14+N14+M14,0)</f>
        <v>0</v>
      </c>
    </row>
    <row r="15" spans="1:15" s="9" customFormat="1" ht="66.75" customHeight="1" x14ac:dyDescent="0.2">
      <c r="A15" s="26">
        <v>2</v>
      </c>
      <c r="B15" s="45" t="s">
        <v>51</v>
      </c>
      <c r="C15" s="12"/>
      <c r="D15" s="46">
        <v>1</v>
      </c>
      <c r="E15" s="44" t="s">
        <v>63</v>
      </c>
      <c r="F15" s="13"/>
      <c r="G15" s="11">
        <v>0</v>
      </c>
      <c r="H15" s="1">
        <f t="shared" ref="H15:H26" si="6">+ROUND(F15*G15,0)</f>
        <v>0</v>
      </c>
      <c r="I15" s="11"/>
      <c r="J15" s="1">
        <f t="shared" ref="J15:J26" si="7">ROUND(F15*I15,0)</f>
        <v>0</v>
      </c>
      <c r="K15" s="1">
        <f t="shared" ref="K15:K26" si="8">ROUND(F15+H15+J15,0)</f>
        <v>0</v>
      </c>
      <c r="L15" s="1">
        <f t="shared" ref="L15:L26" si="9">ROUND(F15*D15,0)</f>
        <v>0</v>
      </c>
      <c r="M15" s="1">
        <f t="shared" ref="M15:M26" si="10">ROUND(L15*G15,0)</f>
        <v>0</v>
      </c>
      <c r="N15" s="1">
        <f t="shared" ref="N15:N26" si="11">ROUND(L15*I15,0)</f>
        <v>0</v>
      </c>
      <c r="O15" s="27">
        <f t="shared" ref="O15:O26" si="12">ROUND(L15+N15+M15,0)</f>
        <v>0</v>
      </c>
    </row>
    <row r="16" spans="1:15" s="9" customFormat="1" ht="117" customHeight="1" x14ac:dyDescent="0.2">
      <c r="A16" s="26">
        <v>3</v>
      </c>
      <c r="B16" s="45" t="s">
        <v>52</v>
      </c>
      <c r="C16" s="12"/>
      <c r="D16" s="46">
        <v>2</v>
      </c>
      <c r="E16" s="44" t="s">
        <v>63</v>
      </c>
      <c r="F16" s="13"/>
      <c r="G16" s="11">
        <v>0</v>
      </c>
      <c r="H16" s="1">
        <f t="shared" si="6"/>
        <v>0</v>
      </c>
      <c r="I16" s="11"/>
      <c r="J16" s="1">
        <f t="shared" si="7"/>
        <v>0</v>
      </c>
      <c r="K16" s="1">
        <f t="shared" si="8"/>
        <v>0</v>
      </c>
      <c r="L16" s="1">
        <f t="shared" si="9"/>
        <v>0</v>
      </c>
      <c r="M16" s="1">
        <f t="shared" si="10"/>
        <v>0</v>
      </c>
      <c r="N16" s="1">
        <f t="shared" si="11"/>
        <v>0</v>
      </c>
      <c r="O16" s="27">
        <f t="shared" si="12"/>
        <v>0</v>
      </c>
    </row>
    <row r="17" spans="1:15" s="9" customFormat="1" ht="321.75" customHeight="1" x14ac:dyDescent="0.2">
      <c r="A17" s="26">
        <v>4</v>
      </c>
      <c r="B17" s="45" t="s">
        <v>53</v>
      </c>
      <c r="C17" s="12"/>
      <c r="D17" s="46">
        <v>1</v>
      </c>
      <c r="E17" s="44" t="s">
        <v>63</v>
      </c>
      <c r="F17" s="13"/>
      <c r="G17" s="11">
        <v>0</v>
      </c>
      <c r="H17" s="1">
        <f t="shared" si="6"/>
        <v>0</v>
      </c>
      <c r="I17" s="11"/>
      <c r="J17" s="1">
        <f t="shared" si="7"/>
        <v>0</v>
      </c>
      <c r="K17" s="1">
        <f t="shared" si="8"/>
        <v>0</v>
      </c>
      <c r="L17" s="1">
        <f t="shared" si="9"/>
        <v>0</v>
      </c>
      <c r="M17" s="1">
        <f t="shared" si="10"/>
        <v>0</v>
      </c>
      <c r="N17" s="1">
        <f t="shared" si="11"/>
        <v>0</v>
      </c>
      <c r="O17" s="27">
        <f t="shared" si="12"/>
        <v>0</v>
      </c>
    </row>
    <row r="18" spans="1:15" s="9" customFormat="1" ht="103.5" customHeight="1" x14ac:dyDescent="0.2">
      <c r="A18" s="26">
        <v>5</v>
      </c>
      <c r="B18" s="45" t="s">
        <v>54</v>
      </c>
      <c r="C18" s="12"/>
      <c r="D18" s="46">
        <v>1</v>
      </c>
      <c r="E18" s="44" t="s">
        <v>63</v>
      </c>
      <c r="F18" s="13"/>
      <c r="G18" s="11">
        <v>0</v>
      </c>
      <c r="H18" s="1">
        <f t="shared" si="6"/>
        <v>0</v>
      </c>
      <c r="I18" s="11"/>
      <c r="J18" s="1">
        <f t="shared" si="7"/>
        <v>0</v>
      </c>
      <c r="K18" s="1">
        <f t="shared" si="8"/>
        <v>0</v>
      </c>
      <c r="L18" s="1">
        <f t="shared" si="9"/>
        <v>0</v>
      </c>
      <c r="M18" s="1">
        <f t="shared" si="10"/>
        <v>0</v>
      </c>
      <c r="N18" s="1">
        <f t="shared" si="11"/>
        <v>0</v>
      </c>
      <c r="O18" s="27">
        <f t="shared" si="12"/>
        <v>0</v>
      </c>
    </row>
    <row r="19" spans="1:15" s="9" customFormat="1" ht="174.75" customHeight="1" x14ac:dyDescent="0.2">
      <c r="A19" s="26">
        <v>6</v>
      </c>
      <c r="B19" s="45" t="s">
        <v>55</v>
      </c>
      <c r="C19" s="12"/>
      <c r="D19" s="46">
        <v>1</v>
      </c>
      <c r="E19" s="44" t="s">
        <v>63</v>
      </c>
      <c r="F19" s="13"/>
      <c r="G19" s="11">
        <v>0</v>
      </c>
      <c r="H19" s="1">
        <f t="shared" si="6"/>
        <v>0</v>
      </c>
      <c r="I19" s="11"/>
      <c r="J19" s="1">
        <f t="shared" si="7"/>
        <v>0</v>
      </c>
      <c r="K19" s="1">
        <f t="shared" si="8"/>
        <v>0</v>
      </c>
      <c r="L19" s="1">
        <f t="shared" si="9"/>
        <v>0</v>
      </c>
      <c r="M19" s="1">
        <f t="shared" si="10"/>
        <v>0</v>
      </c>
      <c r="N19" s="1">
        <f t="shared" si="11"/>
        <v>0</v>
      </c>
      <c r="O19" s="27">
        <f t="shared" si="12"/>
        <v>0</v>
      </c>
    </row>
    <row r="20" spans="1:15" s="9" customFormat="1" ht="229.5" customHeight="1" x14ac:dyDescent="0.2">
      <c r="A20" s="26">
        <v>7</v>
      </c>
      <c r="B20" s="45" t="s">
        <v>56</v>
      </c>
      <c r="C20" s="12"/>
      <c r="D20" s="46">
        <v>1</v>
      </c>
      <c r="E20" s="44" t="s">
        <v>63</v>
      </c>
      <c r="F20" s="13"/>
      <c r="G20" s="11">
        <v>0</v>
      </c>
      <c r="H20" s="1">
        <f t="shared" si="6"/>
        <v>0</v>
      </c>
      <c r="I20" s="11"/>
      <c r="J20" s="1">
        <f t="shared" si="7"/>
        <v>0</v>
      </c>
      <c r="K20" s="1">
        <f t="shared" si="8"/>
        <v>0</v>
      </c>
      <c r="L20" s="1">
        <f t="shared" si="9"/>
        <v>0</v>
      </c>
      <c r="M20" s="1">
        <f t="shared" si="10"/>
        <v>0</v>
      </c>
      <c r="N20" s="1">
        <f t="shared" si="11"/>
        <v>0</v>
      </c>
      <c r="O20" s="27">
        <f t="shared" si="12"/>
        <v>0</v>
      </c>
    </row>
    <row r="21" spans="1:15" s="9" customFormat="1" ht="33.75" customHeight="1" x14ac:dyDescent="0.2">
      <c r="A21" s="26">
        <v>8</v>
      </c>
      <c r="B21" s="45" t="s">
        <v>57</v>
      </c>
      <c r="C21" s="12"/>
      <c r="D21" s="46">
        <v>1</v>
      </c>
      <c r="E21" s="44" t="s">
        <v>63</v>
      </c>
      <c r="F21" s="13"/>
      <c r="G21" s="11">
        <v>0</v>
      </c>
      <c r="H21" s="1">
        <f t="shared" si="6"/>
        <v>0</v>
      </c>
      <c r="I21" s="11"/>
      <c r="J21" s="1">
        <f t="shared" si="7"/>
        <v>0</v>
      </c>
      <c r="K21" s="1">
        <f t="shared" si="8"/>
        <v>0</v>
      </c>
      <c r="L21" s="1">
        <f t="shared" si="9"/>
        <v>0</v>
      </c>
      <c r="M21" s="1">
        <f t="shared" si="10"/>
        <v>0</v>
      </c>
      <c r="N21" s="1">
        <f t="shared" si="11"/>
        <v>0</v>
      </c>
      <c r="O21" s="27">
        <f t="shared" si="12"/>
        <v>0</v>
      </c>
    </row>
    <row r="22" spans="1:15" s="9" customFormat="1" ht="193.5" customHeight="1" x14ac:dyDescent="0.2">
      <c r="A22" s="26">
        <v>9</v>
      </c>
      <c r="B22" s="45" t="s">
        <v>58</v>
      </c>
      <c r="C22" s="12"/>
      <c r="D22" s="46">
        <v>1</v>
      </c>
      <c r="E22" s="44" t="s">
        <v>63</v>
      </c>
      <c r="F22" s="13"/>
      <c r="G22" s="11">
        <v>0</v>
      </c>
      <c r="H22" s="1">
        <f t="shared" si="6"/>
        <v>0</v>
      </c>
      <c r="I22" s="11"/>
      <c r="J22" s="1">
        <f t="shared" si="7"/>
        <v>0</v>
      </c>
      <c r="K22" s="1">
        <f t="shared" si="8"/>
        <v>0</v>
      </c>
      <c r="L22" s="1">
        <f t="shared" si="9"/>
        <v>0</v>
      </c>
      <c r="M22" s="1">
        <f t="shared" si="10"/>
        <v>0</v>
      </c>
      <c r="N22" s="1">
        <f t="shared" si="11"/>
        <v>0</v>
      </c>
      <c r="O22" s="27">
        <f t="shared" si="12"/>
        <v>0</v>
      </c>
    </row>
    <row r="23" spans="1:15" s="9" customFormat="1" ht="146.25" customHeight="1" x14ac:dyDescent="0.2">
      <c r="A23" s="26">
        <v>10</v>
      </c>
      <c r="B23" s="45" t="s">
        <v>59</v>
      </c>
      <c r="C23" s="12"/>
      <c r="D23" s="46">
        <v>2</v>
      </c>
      <c r="E23" s="44" t="s">
        <v>63</v>
      </c>
      <c r="F23" s="13"/>
      <c r="G23" s="11">
        <v>0</v>
      </c>
      <c r="H23" s="1">
        <f t="shared" si="6"/>
        <v>0</v>
      </c>
      <c r="I23" s="11"/>
      <c r="J23" s="1">
        <f t="shared" si="7"/>
        <v>0</v>
      </c>
      <c r="K23" s="1">
        <f t="shared" si="8"/>
        <v>0</v>
      </c>
      <c r="L23" s="1">
        <f t="shared" si="9"/>
        <v>0</v>
      </c>
      <c r="M23" s="1">
        <f t="shared" si="10"/>
        <v>0</v>
      </c>
      <c r="N23" s="1">
        <f t="shared" si="11"/>
        <v>0</v>
      </c>
      <c r="O23" s="27">
        <f t="shared" si="12"/>
        <v>0</v>
      </c>
    </row>
    <row r="24" spans="1:15" s="9" customFormat="1" ht="294" customHeight="1" x14ac:dyDescent="0.2">
      <c r="A24" s="26">
        <v>11</v>
      </c>
      <c r="B24" s="45" t="s">
        <v>60</v>
      </c>
      <c r="C24" s="12"/>
      <c r="D24" s="46">
        <v>2</v>
      </c>
      <c r="E24" s="44" t="s">
        <v>63</v>
      </c>
      <c r="F24" s="13"/>
      <c r="G24" s="11">
        <v>0</v>
      </c>
      <c r="H24" s="1">
        <f t="shared" si="6"/>
        <v>0</v>
      </c>
      <c r="I24" s="11"/>
      <c r="J24" s="1">
        <f t="shared" si="7"/>
        <v>0</v>
      </c>
      <c r="K24" s="1">
        <f t="shared" si="8"/>
        <v>0</v>
      </c>
      <c r="L24" s="1">
        <f t="shared" si="9"/>
        <v>0</v>
      </c>
      <c r="M24" s="1">
        <f t="shared" si="10"/>
        <v>0</v>
      </c>
      <c r="N24" s="1">
        <f t="shared" si="11"/>
        <v>0</v>
      </c>
      <c r="O24" s="27">
        <f t="shared" si="12"/>
        <v>0</v>
      </c>
    </row>
    <row r="25" spans="1:15" s="9" customFormat="1" ht="191.25" customHeight="1" x14ac:dyDescent="0.2">
      <c r="A25" s="26">
        <v>12</v>
      </c>
      <c r="B25" s="45" t="s">
        <v>61</v>
      </c>
      <c r="C25" s="12"/>
      <c r="D25" s="46">
        <v>1</v>
      </c>
      <c r="E25" s="44" t="s">
        <v>63</v>
      </c>
      <c r="F25" s="13"/>
      <c r="G25" s="11">
        <v>0</v>
      </c>
      <c r="H25" s="1">
        <f t="shared" si="6"/>
        <v>0</v>
      </c>
      <c r="I25" s="11"/>
      <c r="J25" s="1">
        <f t="shared" si="7"/>
        <v>0</v>
      </c>
      <c r="K25" s="1">
        <f t="shared" si="8"/>
        <v>0</v>
      </c>
      <c r="L25" s="1">
        <f t="shared" si="9"/>
        <v>0</v>
      </c>
      <c r="M25" s="1">
        <f t="shared" si="10"/>
        <v>0</v>
      </c>
      <c r="N25" s="1">
        <f t="shared" si="11"/>
        <v>0</v>
      </c>
      <c r="O25" s="27">
        <f t="shared" si="12"/>
        <v>0</v>
      </c>
    </row>
    <row r="26" spans="1:15" s="9" customFormat="1" ht="227.25" customHeight="1" thickBot="1" x14ac:dyDescent="0.25">
      <c r="A26" s="26">
        <v>13</v>
      </c>
      <c r="B26" s="45" t="s">
        <v>62</v>
      </c>
      <c r="C26" s="12"/>
      <c r="D26" s="46">
        <v>2</v>
      </c>
      <c r="E26" s="44" t="s">
        <v>63</v>
      </c>
      <c r="F26" s="13"/>
      <c r="G26" s="11">
        <v>0</v>
      </c>
      <c r="H26" s="1">
        <f t="shared" si="6"/>
        <v>0</v>
      </c>
      <c r="I26" s="11"/>
      <c r="J26" s="1">
        <f t="shared" si="7"/>
        <v>0</v>
      </c>
      <c r="K26" s="1">
        <f t="shared" si="8"/>
        <v>0</v>
      </c>
      <c r="L26" s="1">
        <f t="shared" si="9"/>
        <v>0</v>
      </c>
      <c r="M26" s="1">
        <f t="shared" si="10"/>
        <v>0</v>
      </c>
      <c r="N26" s="1">
        <f t="shared" si="11"/>
        <v>0</v>
      </c>
      <c r="O26" s="27">
        <f t="shared" si="12"/>
        <v>0</v>
      </c>
    </row>
    <row r="27" spans="1:15" s="9" customFormat="1" ht="42" customHeight="1" thickBot="1" x14ac:dyDescent="0.3">
      <c r="A27" s="80" t="s">
        <v>25</v>
      </c>
      <c r="B27" s="81"/>
      <c r="C27" s="81"/>
      <c r="D27" s="81"/>
      <c r="E27" s="81"/>
      <c r="F27" s="81"/>
      <c r="G27" s="81"/>
      <c r="H27" s="81"/>
      <c r="I27" s="81"/>
      <c r="J27" s="81"/>
      <c r="K27" s="81"/>
      <c r="L27" s="53" t="s">
        <v>26</v>
      </c>
      <c r="M27" s="54"/>
      <c r="N27" s="54"/>
      <c r="O27" s="35">
        <f>SUMIF(G:G,0%,L:L)+SUMIF(G:G,"",L:L)</f>
        <v>0</v>
      </c>
    </row>
    <row r="28" spans="1:15" s="9" customFormat="1" ht="39" customHeight="1" x14ac:dyDescent="0.25">
      <c r="A28" s="59" t="s">
        <v>47</v>
      </c>
      <c r="B28" s="60"/>
      <c r="C28" s="60"/>
      <c r="D28" s="60"/>
      <c r="E28" s="60"/>
      <c r="F28" s="60"/>
      <c r="G28" s="60"/>
      <c r="H28" s="60"/>
      <c r="I28" s="60"/>
      <c r="J28" s="60"/>
      <c r="K28" s="61"/>
      <c r="L28" s="51" t="s">
        <v>27</v>
      </c>
      <c r="M28" s="52"/>
      <c r="N28" s="52"/>
      <c r="O28" s="36">
        <f>SUMIF(G:G,5%,L:L)</f>
        <v>0</v>
      </c>
    </row>
    <row r="29" spans="1:15" s="9" customFormat="1" ht="30" customHeight="1" x14ac:dyDescent="0.25">
      <c r="A29" s="62"/>
      <c r="B29" s="63"/>
      <c r="C29" s="63"/>
      <c r="D29" s="63"/>
      <c r="E29" s="63"/>
      <c r="F29" s="63"/>
      <c r="G29" s="63"/>
      <c r="H29" s="63"/>
      <c r="I29" s="63"/>
      <c r="J29" s="63"/>
      <c r="K29" s="64"/>
      <c r="L29" s="51" t="s">
        <v>28</v>
      </c>
      <c r="M29" s="52"/>
      <c r="N29" s="52"/>
      <c r="O29" s="36">
        <f>SUMIF(G:G,19%,L:L)</f>
        <v>0</v>
      </c>
    </row>
    <row r="30" spans="1:15" s="9" customFormat="1" ht="30" customHeight="1" x14ac:dyDescent="0.25">
      <c r="A30" s="62"/>
      <c r="B30" s="63"/>
      <c r="C30" s="63"/>
      <c r="D30" s="63"/>
      <c r="E30" s="63"/>
      <c r="F30" s="63"/>
      <c r="G30" s="63"/>
      <c r="H30" s="63"/>
      <c r="I30" s="63"/>
      <c r="J30" s="63"/>
      <c r="K30" s="64"/>
      <c r="L30" s="49" t="s">
        <v>21</v>
      </c>
      <c r="M30" s="50"/>
      <c r="N30" s="50"/>
      <c r="O30" s="37">
        <f>SUM(O27:O29)</f>
        <v>0</v>
      </c>
    </row>
    <row r="31" spans="1:15" s="9" customFormat="1" ht="30" customHeight="1" x14ac:dyDescent="0.25">
      <c r="A31" s="62"/>
      <c r="B31" s="63"/>
      <c r="C31" s="63"/>
      <c r="D31" s="63"/>
      <c r="E31" s="63"/>
      <c r="F31" s="63"/>
      <c r="G31" s="63"/>
      <c r="H31" s="63"/>
      <c r="I31" s="63"/>
      <c r="J31" s="63"/>
      <c r="K31" s="64"/>
      <c r="L31" s="47" t="s">
        <v>29</v>
      </c>
      <c r="M31" s="48"/>
      <c r="N31" s="48"/>
      <c r="O31" s="38">
        <f>SUMIF(G:G,5%,M:M)</f>
        <v>0</v>
      </c>
    </row>
    <row r="32" spans="1:15" s="9" customFormat="1" ht="30" customHeight="1" x14ac:dyDescent="0.25">
      <c r="A32" s="62"/>
      <c r="B32" s="63"/>
      <c r="C32" s="63"/>
      <c r="D32" s="63"/>
      <c r="E32" s="63"/>
      <c r="F32" s="63"/>
      <c r="G32" s="63"/>
      <c r="H32" s="63"/>
      <c r="I32" s="63"/>
      <c r="J32" s="63"/>
      <c r="K32" s="64"/>
      <c r="L32" s="47" t="s">
        <v>30</v>
      </c>
      <c r="M32" s="48"/>
      <c r="N32" s="48"/>
      <c r="O32" s="38">
        <f>SUMIF(G:G,19%,M:M)</f>
        <v>0</v>
      </c>
    </row>
    <row r="33" spans="1:17" s="9" customFormat="1" ht="30" customHeight="1" x14ac:dyDescent="0.25">
      <c r="A33" s="62"/>
      <c r="B33" s="63"/>
      <c r="C33" s="63"/>
      <c r="D33" s="63"/>
      <c r="E33" s="63"/>
      <c r="F33" s="63"/>
      <c r="G33" s="63"/>
      <c r="H33" s="63"/>
      <c r="I33" s="63"/>
      <c r="J33" s="63"/>
      <c r="K33" s="64"/>
      <c r="L33" s="49" t="s">
        <v>31</v>
      </c>
      <c r="M33" s="50"/>
      <c r="N33" s="50"/>
      <c r="O33" s="37">
        <f>SUM(O31:O32)</f>
        <v>0</v>
      </c>
    </row>
    <row r="34" spans="1:17" s="9" customFormat="1" ht="30" customHeight="1" x14ac:dyDescent="0.25">
      <c r="A34" s="62"/>
      <c r="B34" s="63"/>
      <c r="C34" s="63"/>
      <c r="D34" s="63"/>
      <c r="E34" s="63"/>
      <c r="F34" s="63"/>
      <c r="G34" s="63"/>
      <c r="H34" s="63"/>
      <c r="I34" s="63"/>
      <c r="J34" s="63"/>
      <c r="K34" s="64"/>
      <c r="L34" s="51" t="s">
        <v>32</v>
      </c>
      <c r="M34" s="52"/>
      <c r="N34" s="52"/>
      <c r="O34" s="36">
        <f>SUMIF(I:I,8%,N:N)</f>
        <v>0</v>
      </c>
    </row>
    <row r="35" spans="1:17" s="9" customFormat="1" ht="37.5" customHeight="1" x14ac:dyDescent="0.25">
      <c r="A35" s="62"/>
      <c r="B35" s="63"/>
      <c r="C35" s="63"/>
      <c r="D35" s="63"/>
      <c r="E35" s="63"/>
      <c r="F35" s="63"/>
      <c r="G35" s="63"/>
      <c r="H35" s="63"/>
      <c r="I35" s="63"/>
      <c r="J35" s="63"/>
      <c r="K35" s="64"/>
      <c r="L35" s="57" t="s">
        <v>33</v>
      </c>
      <c r="M35" s="58"/>
      <c r="N35" s="58"/>
      <c r="O35" s="37">
        <f>SUM(O34)</f>
        <v>0</v>
      </c>
    </row>
    <row r="36" spans="1:17" s="9" customFormat="1" ht="32.25" customHeight="1" thickBot="1" x14ac:dyDescent="0.3">
      <c r="A36" s="65"/>
      <c r="B36" s="66"/>
      <c r="C36" s="66"/>
      <c r="D36" s="66"/>
      <c r="E36" s="66"/>
      <c r="F36" s="66"/>
      <c r="G36" s="66"/>
      <c r="H36" s="66"/>
      <c r="I36" s="66"/>
      <c r="J36" s="66"/>
      <c r="K36" s="67"/>
      <c r="L36" s="55" t="s">
        <v>34</v>
      </c>
      <c r="M36" s="56"/>
      <c r="N36" s="56"/>
      <c r="O36" s="39">
        <f>+O30+O33+O35</f>
        <v>0</v>
      </c>
    </row>
    <row r="38" spans="1:17" ht="50.1" customHeight="1" thickBot="1" x14ac:dyDescent="0.3">
      <c r="B38" s="71"/>
      <c r="C38" s="71"/>
    </row>
    <row r="39" spans="1:17" x14ac:dyDescent="0.25">
      <c r="B39" s="92" t="s">
        <v>35</v>
      </c>
      <c r="C39" s="92"/>
    </row>
    <row r="40" spans="1:17" ht="15" customHeight="1" x14ac:dyDescent="0.25">
      <c r="M40" s="41"/>
      <c r="N40" s="42"/>
      <c r="O40" s="43"/>
    </row>
    <row r="41" spans="1:17" ht="15.75" customHeight="1" x14ac:dyDescent="0.25">
      <c r="M41" s="41"/>
      <c r="N41" s="42"/>
      <c r="O41" s="43"/>
    </row>
    <row r="42" spans="1:17" ht="15" customHeight="1" x14ac:dyDescent="0.25">
      <c r="A42" s="10" t="s">
        <v>36</v>
      </c>
      <c r="M42" s="41"/>
      <c r="N42" s="42"/>
      <c r="O42" s="43"/>
    </row>
    <row r="43" spans="1:17" x14ac:dyDescent="0.25">
      <c r="A43" s="91" t="s">
        <v>37</v>
      </c>
      <c r="B43" s="91"/>
      <c r="C43" s="91"/>
      <c r="D43" s="91"/>
      <c r="E43" s="91"/>
      <c r="F43" s="91"/>
      <c r="G43" s="91"/>
      <c r="H43" s="91"/>
      <c r="I43" s="91"/>
      <c r="J43" s="91"/>
      <c r="K43" s="91"/>
      <c r="L43" s="91"/>
      <c r="M43" s="91"/>
      <c r="N43" s="91"/>
      <c r="O43" s="91"/>
      <c r="P43" s="2"/>
      <c r="Q43" s="2"/>
    </row>
    <row r="44" spans="1:17" ht="15" customHeight="1" x14ac:dyDescent="0.25">
      <c r="A44" s="90" t="s">
        <v>38</v>
      </c>
      <c r="B44" s="90"/>
      <c r="C44" s="90"/>
      <c r="D44" s="90"/>
      <c r="E44" s="90"/>
      <c r="F44" s="90"/>
      <c r="G44" s="90"/>
      <c r="H44" s="90"/>
      <c r="I44" s="90"/>
      <c r="J44" s="90"/>
      <c r="K44" s="90"/>
      <c r="L44" s="90"/>
      <c r="M44" s="90"/>
      <c r="N44" s="90"/>
      <c r="O44" s="90"/>
      <c r="P44" s="40"/>
      <c r="Q44" s="40"/>
    </row>
    <row r="45" spans="1:17" x14ac:dyDescent="0.25">
      <c r="A45" s="89" t="s">
        <v>39</v>
      </c>
      <c r="B45" s="89"/>
      <c r="C45" s="89"/>
      <c r="D45" s="89"/>
      <c r="E45" s="89"/>
      <c r="F45" s="89"/>
      <c r="G45" s="89"/>
      <c r="H45" s="89"/>
      <c r="I45" s="89"/>
      <c r="J45" s="89"/>
      <c r="K45" s="89"/>
      <c r="L45" s="89"/>
      <c r="M45" s="89"/>
      <c r="N45" s="89"/>
      <c r="O45" s="89"/>
      <c r="P45" s="5"/>
      <c r="Q45" s="5"/>
    </row>
    <row r="46" spans="1:17" x14ac:dyDescent="0.25">
      <c r="A46" s="89" t="s">
        <v>40</v>
      </c>
      <c r="B46" s="89"/>
      <c r="C46" s="89"/>
      <c r="D46" s="89"/>
      <c r="E46" s="89"/>
      <c r="F46" s="89"/>
      <c r="G46" s="89"/>
      <c r="H46" s="89"/>
      <c r="I46" s="89"/>
      <c r="J46" s="89"/>
      <c r="K46" s="89"/>
      <c r="L46" s="89"/>
      <c r="M46" s="89"/>
      <c r="N46" s="89"/>
      <c r="O46" s="89"/>
      <c r="P46" s="5"/>
      <c r="Q46" s="5"/>
    </row>
    <row r="47" spans="1:17" x14ac:dyDescent="0.25">
      <c r="K47" s="2"/>
      <c r="L47" s="2"/>
      <c r="M47" s="2"/>
      <c r="N47" s="2"/>
    </row>
    <row r="89" spans="11:15" s="2" customFormat="1" x14ac:dyDescent="0.25">
      <c r="K89" s="4"/>
      <c r="L89" s="4"/>
      <c r="M89" s="4"/>
      <c r="N89" s="4"/>
      <c r="O89" s="4"/>
    </row>
    <row r="90" spans="11:15" s="2" customFormat="1" x14ac:dyDescent="0.25">
      <c r="K90" s="4"/>
      <c r="L90" s="4"/>
      <c r="M90" s="4"/>
      <c r="N90" s="4"/>
      <c r="O90" s="4"/>
    </row>
    <row r="91" spans="11:15" s="2" customFormat="1" x14ac:dyDescent="0.25">
      <c r="K91" s="4"/>
      <c r="L91" s="4"/>
      <c r="M91" s="4"/>
      <c r="N91" s="4"/>
      <c r="O91" s="4"/>
    </row>
    <row r="92" spans="11:15" s="2" customFormat="1" x14ac:dyDescent="0.25">
      <c r="K92" s="4"/>
      <c r="L92" s="4"/>
      <c r="M92" s="4"/>
      <c r="N92" s="4"/>
      <c r="O92" s="4"/>
    </row>
  </sheetData>
  <sheetProtection algorithmName="SHA-512" hashValue="skYICvvxLHz8LbdUm7iCSlXbSwx+D90p/uLJhvWWlVL3N5IZ74/1QPoDEoku/BeLk9VY3uXVHx5sz3ukdZ4QRg==" saltValue="LEoQoNF+KnDHnBfazYS9dw==" spinCount="100000" sheet="1" selectLockedCells="1"/>
  <mergeCells count="35">
    <mergeCell ref="A46:O46"/>
    <mergeCell ref="A45:O45"/>
    <mergeCell ref="A44:O44"/>
    <mergeCell ref="A43:O43"/>
    <mergeCell ref="B39:C39"/>
    <mergeCell ref="A2:A5"/>
    <mergeCell ref="B2:M2"/>
    <mergeCell ref="N2:O2"/>
    <mergeCell ref="B3:M3"/>
    <mergeCell ref="N3:O3"/>
    <mergeCell ref="B4:M5"/>
    <mergeCell ref="N4:O4"/>
    <mergeCell ref="N5:O5"/>
    <mergeCell ref="M11:N11"/>
    <mergeCell ref="M9:N9"/>
    <mergeCell ref="K9:L9"/>
    <mergeCell ref="K11:L11"/>
    <mergeCell ref="F11:I11"/>
    <mergeCell ref="A28:K36"/>
    <mergeCell ref="F9:I9"/>
    <mergeCell ref="B38:C38"/>
    <mergeCell ref="A9:B11"/>
    <mergeCell ref="D9:E9"/>
    <mergeCell ref="D11:E11"/>
    <mergeCell ref="A27:K27"/>
    <mergeCell ref="L36:N36"/>
    <mergeCell ref="L35:N35"/>
    <mergeCell ref="L34:N34"/>
    <mergeCell ref="L33:N33"/>
    <mergeCell ref="L32:N32"/>
    <mergeCell ref="L31:N31"/>
    <mergeCell ref="L30:N30"/>
    <mergeCell ref="L29:N29"/>
    <mergeCell ref="L28:N28"/>
    <mergeCell ref="L27:N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allowBlank="1" showInputMessage="1" showErrorMessage="1" promptTitle="NOMBRE/RAZÓN SOCIAL" prompt="NOMBRE/RAZÓN SOCIAL" sqref="F9:I9"/>
    <dataValidation type="whole" allowBlank="1" showInputMessage="1" showErrorMessage="1" sqref="F14:F26">
      <formula1>0</formula1>
      <formula2>1000000000000000</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G14:G26</xm:sqref>
        </x14:dataValidation>
        <x14:dataValidation type="list" allowBlank="1" showInputMessage="1" showErrorMessage="1">
          <x14:formula1>
            <xm:f>Cálculos!$F$7:$F$8</xm:f>
          </x14:formula1>
          <xm:sqref>I14:I26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8</v>
      </c>
      <c r="D6" s="28" t="s">
        <v>41</v>
      </c>
      <c r="F6" s="31" t="s">
        <v>42</v>
      </c>
    </row>
    <row r="7" spans="2:6" x14ac:dyDescent="0.25">
      <c r="B7" s="2" t="s">
        <v>43</v>
      </c>
      <c r="D7" s="29">
        <v>0</v>
      </c>
      <c r="F7" s="32">
        <v>0.08</v>
      </c>
    </row>
    <row r="8" spans="2:6" x14ac:dyDescent="0.25">
      <c r="B8" s="2" t="s">
        <v>44</v>
      </c>
      <c r="D8" s="29">
        <v>0.05</v>
      </c>
      <c r="F8" s="33">
        <v>0</v>
      </c>
    </row>
    <row r="9" spans="2:6" x14ac:dyDescent="0.25">
      <c r="B9" s="2" t="s">
        <v>45</v>
      </c>
      <c r="D9" s="29">
        <v>0.19</v>
      </c>
    </row>
    <row r="10" spans="2:6" x14ac:dyDescent="0.25">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www.w3.org/XML/1998/namespace"/>
    <ds:schemaRef ds:uri="39f7a895-868e-4739-ab10-589c64175fbd"/>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632c1e4e-69c6-4d1f-81a1-009441d464e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LENOVO</cp:lastModifiedBy>
  <cp:revision/>
  <dcterms:created xsi:type="dcterms:W3CDTF">2017-04-28T13:22:52Z</dcterms:created>
  <dcterms:modified xsi:type="dcterms:W3CDTF">2024-08-23T01:44:16Z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