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NGEL\Downloads\trabajo en casa en maestria\invitacion xxx - alimento pecuario\PUBLICACION\"/>
    </mc:Choice>
  </mc:AlternateContent>
  <xr:revisionPtr revIDLastSave="0" documentId="13_ncr:1_{138B1794-E1AF-4181-BB14-0217776838E5}" xr6:coauthVersionLast="47" xr6:coauthVersionMax="47" xr10:uidLastSave="{00000000-0000-0000-0000-000000000000}"/>
  <bookViews>
    <workbookView xWindow="-110" yWindow="-110" windowWidth="25820" windowHeight="15500" tabRatio="688" xr2:uid="{00000000-000D-0000-FFFF-FFFF00000000}"/>
  </bookViews>
  <sheets>
    <sheet name="Bienes y Servicios" sheetId="7" r:id="rId1"/>
    <sheet name="Cálculos" sheetId="2" state="hidden" r:id="rId2"/>
  </sheets>
  <definedNames>
    <definedName name="_xlnm.Print_Area" localSheetId="0">'Bienes y Servicios'!$A$1:$O$70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7" l="1"/>
  <c r="N53" i="7" s="1"/>
  <c r="J53" i="7"/>
  <c r="H53" i="7"/>
  <c r="L52" i="7"/>
  <c r="N52" i="7" s="1"/>
  <c r="J52" i="7"/>
  <c r="H52" i="7"/>
  <c r="L51" i="7"/>
  <c r="J51" i="7"/>
  <c r="H51" i="7"/>
  <c r="L50" i="7"/>
  <c r="J50" i="7"/>
  <c r="H50" i="7"/>
  <c r="L49" i="7"/>
  <c r="J49" i="7"/>
  <c r="H49" i="7"/>
  <c r="L48" i="7"/>
  <c r="M48" i="7" s="1"/>
  <c r="J48" i="7"/>
  <c r="H48" i="7"/>
  <c r="L47" i="7"/>
  <c r="M47" i="7" s="1"/>
  <c r="J47" i="7"/>
  <c r="H47" i="7"/>
  <c r="L46" i="7"/>
  <c r="M46" i="7" s="1"/>
  <c r="J46" i="7"/>
  <c r="H46" i="7"/>
  <c r="L45" i="7"/>
  <c r="J45" i="7"/>
  <c r="H45" i="7"/>
  <c r="K45" i="7" s="1"/>
  <c r="L44" i="7"/>
  <c r="N44" i="7" s="1"/>
  <c r="J44" i="7"/>
  <c r="H44" i="7"/>
  <c r="L43" i="7"/>
  <c r="J43" i="7"/>
  <c r="H43" i="7"/>
  <c r="L42" i="7"/>
  <c r="N42" i="7" s="1"/>
  <c r="J42" i="7"/>
  <c r="H42" i="7"/>
  <c r="L41" i="7"/>
  <c r="N41" i="7" s="1"/>
  <c r="J41" i="7"/>
  <c r="H41" i="7"/>
  <c r="K41" i="7" s="1"/>
  <c r="L40" i="7"/>
  <c r="J40" i="7"/>
  <c r="H40" i="7"/>
  <c r="L39" i="7"/>
  <c r="M39" i="7" s="1"/>
  <c r="J39" i="7"/>
  <c r="H39" i="7"/>
  <c r="L38" i="7"/>
  <c r="M38" i="7" s="1"/>
  <c r="J38" i="7"/>
  <c r="H38" i="7"/>
  <c r="L37" i="7"/>
  <c r="J37" i="7"/>
  <c r="H37" i="7"/>
  <c r="L36" i="7"/>
  <c r="M36" i="7" s="1"/>
  <c r="J36" i="7"/>
  <c r="H36" i="7"/>
  <c r="L35" i="7"/>
  <c r="M35" i="7" s="1"/>
  <c r="J35" i="7"/>
  <c r="H35" i="7"/>
  <c r="L34" i="7"/>
  <c r="M34" i="7" s="1"/>
  <c r="J34" i="7"/>
  <c r="H34" i="7"/>
  <c r="L33" i="7"/>
  <c r="J33" i="7"/>
  <c r="H33" i="7"/>
  <c r="L32" i="7"/>
  <c r="N32" i="7" s="1"/>
  <c r="J32" i="7"/>
  <c r="H32" i="7"/>
  <c r="L31" i="7"/>
  <c r="M31" i="7" s="1"/>
  <c r="J31" i="7"/>
  <c r="H31" i="7"/>
  <c r="L30" i="7"/>
  <c r="N30" i="7" s="1"/>
  <c r="J30" i="7"/>
  <c r="H30" i="7"/>
  <c r="L29" i="7"/>
  <c r="J29" i="7"/>
  <c r="H29" i="7"/>
  <c r="L28" i="7"/>
  <c r="J28" i="7"/>
  <c r="H28" i="7"/>
  <c r="L27" i="7"/>
  <c r="N27" i="7" s="1"/>
  <c r="J27" i="7"/>
  <c r="H27" i="7"/>
  <c r="L26" i="7"/>
  <c r="J26" i="7"/>
  <c r="H26" i="7"/>
  <c r="L25" i="7"/>
  <c r="J25" i="7"/>
  <c r="H25" i="7"/>
  <c r="K25" i="7" s="1"/>
  <c r="L24" i="7"/>
  <c r="J24" i="7"/>
  <c r="H24" i="7"/>
  <c r="L23" i="7"/>
  <c r="M23" i="7" s="1"/>
  <c r="J23" i="7"/>
  <c r="H23" i="7"/>
  <c r="L22" i="7"/>
  <c r="M22" i="7" s="1"/>
  <c r="J22" i="7"/>
  <c r="H22" i="7"/>
  <c r="L21" i="7"/>
  <c r="J21" i="7"/>
  <c r="H21" i="7"/>
  <c r="L20" i="7"/>
  <c r="N20" i="7" s="1"/>
  <c r="J20" i="7"/>
  <c r="H20" i="7"/>
  <c r="L19" i="7"/>
  <c r="N19" i="7" s="1"/>
  <c r="J19" i="7"/>
  <c r="H19" i="7"/>
  <c r="L18" i="7"/>
  <c r="J18" i="7"/>
  <c r="H18" i="7"/>
  <c r="L17" i="7"/>
  <c r="M17" i="7" s="1"/>
  <c r="J17" i="7"/>
  <c r="H17" i="7"/>
  <c r="L16" i="7"/>
  <c r="M16" i="7" s="1"/>
  <c r="J16" i="7"/>
  <c r="H16" i="7"/>
  <c r="L15" i="7"/>
  <c r="J15" i="7"/>
  <c r="H15" i="7"/>
  <c r="L14" i="7"/>
  <c r="J14" i="7"/>
  <c r="H14" i="7"/>
  <c r="O55" i="7"/>
  <c r="K17" i="7" l="1"/>
  <c r="K16" i="7"/>
  <c r="N23" i="7"/>
  <c r="O23" i="7" s="1"/>
  <c r="K26" i="7"/>
  <c r="K38" i="7"/>
  <c r="K46" i="7"/>
  <c r="K27" i="7"/>
  <c r="K39" i="7"/>
  <c r="K24" i="7"/>
  <c r="K44" i="7"/>
  <c r="K51" i="7"/>
  <c r="N48" i="7"/>
  <c r="O48" i="7" s="1"/>
  <c r="K35" i="7"/>
  <c r="K47" i="7"/>
  <c r="K21" i="7"/>
  <c r="K29" i="7"/>
  <c r="M41" i="7"/>
  <c r="O41" i="7" s="1"/>
  <c r="K49" i="7"/>
  <c r="K52" i="7"/>
  <c r="K32" i="7"/>
  <c r="K42" i="7"/>
  <c r="N17" i="7"/>
  <c r="O17" i="7" s="1"/>
  <c r="M52" i="7"/>
  <c r="O52" i="7" s="1"/>
  <c r="K18" i="7"/>
  <c r="N29" i="7"/>
  <c r="N39" i="7"/>
  <c r="O39" i="7" s="1"/>
  <c r="M42" i="7"/>
  <c r="O42" i="7" s="1"/>
  <c r="M29" i="7"/>
  <c r="K15" i="7"/>
  <c r="K20" i="7"/>
  <c r="K33" i="7"/>
  <c r="K40" i="7"/>
  <c r="K43" i="7"/>
  <c r="N22" i="7"/>
  <c r="O22" i="7" s="1"/>
  <c r="M30" i="7"/>
  <c r="O30" i="7" s="1"/>
  <c r="K28" i="7"/>
  <c r="K48" i="7"/>
  <c r="K31" i="7"/>
  <c r="K22" i="7"/>
  <c r="K36" i="7"/>
  <c r="K50" i="7"/>
  <c r="K37" i="7"/>
  <c r="N47" i="7"/>
  <c r="O47" i="7" s="1"/>
  <c r="K34" i="7"/>
  <c r="K14" i="7"/>
  <c r="K19" i="7"/>
  <c r="N34" i="7"/>
  <c r="O34" i="7" s="1"/>
  <c r="K53" i="7"/>
  <c r="M19" i="7"/>
  <c r="O19" i="7" s="1"/>
  <c r="M27" i="7"/>
  <c r="O27" i="7" s="1"/>
  <c r="M53" i="7"/>
  <c r="O53" i="7" s="1"/>
  <c r="K30" i="7"/>
  <c r="N35" i="7"/>
  <c r="O35" i="7" s="1"/>
  <c r="N46" i="7"/>
  <c r="O46" i="7" s="1"/>
  <c r="N43" i="7"/>
  <c r="N33" i="7"/>
  <c r="M33" i="7"/>
  <c r="M14" i="7"/>
  <c r="M24" i="7"/>
  <c r="N36" i="7"/>
  <c r="O36" i="7" s="1"/>
  <c r="N21" i="7"/>
  <c r="M21" i="7"/>
  <c r="N14" i="7"/>
  <c r="N24" i="7"/>
  <c r="N31" i="7"/>
  <c r="O31" i="7" s="1"/>
  <c r="N26" i="7"/>
  <c r="M50" i="7"/>
  <c r="N50" i="7"/>
  <c r="M26" i="7"/>
  <c r="M43" i="7"/>
  <c r="K23" i="7"/>
  <c r="N16" i="7"/>
  <c r="O16" i="7" s="1"/>
  <c r="N38" i="7"/>
  <c r="O38" i="7" s="1"/>
  <c r="M45" i="7"/>
  <c r="M18" i="7"/>
  <c r="M28" i="7"/>
  <c r="M40" i="7"/>
  <c r="N45" i="7"/>
  <c r="M51" i="7"/>
  <c r="N18" i="7"/>
  <c r="N28" i="7"/>
  <c r="N40" i="7"/>
  <c r="N51" i="7"/>
  <c r="M15" i="7"/>
  <c r="M25" i="7"/>
  <c r="M37" i="7"/>
  <c r="M49" i="7"/>
  <c r="N15" i="7"/>
  <c r="M20" i="7"/>
  <c r="O20" i="7" s="1"/>
  <c r="N25" i="7"/>
  <c r="M32" i="7"/>
  <c r="O32" i="7" s="1"/>
  <c r="N37" i="7"/>
  <c r="M44" i="7"/>
  <c r="O44" i="7" s="1"/>
  <c r="N49" i="7"/>
  <c r="O56" i="7"/>
  <c r="O58" i="7"/>
  <c r="O54" i="7"/>
  <c r="O59" i="7" l="1"/>
  <c r="O60" i="7" s="1"/>
  <c r="O40" i="7"/>
  <c r="O45" i="7"/>
  <c r="O28" i="7"/>
  <c r="O18" i="7"/>
  <c r="O50" i="7"/>
  <c r="O29" i="7"/>
  <c r="O21" i="7"/>
  <c r="O49" i="7"/>
  <c r="O24" i="7"/>
  <c r="O26" i="7"/>
  <c r="O14" i="7"/>
  <c r="O15" i="7"/>
  <c r="O43" i="7"/>
  <c r="O33" i="7"/>
  <c r="O51" i="7"/>
  <c r="O37" i="7"/>
  <c r="O25" i="7"/>
  <c r="O57" i="7"/>
  <c r="O61" i="7"/>
  <c r="O62" i="7" s="1"/>
  <c r="O63" i="7" l="1"/>
</calcChain>
</file>

<file path=xl/sharedStrings.xml><?xml version="1.0" encoding="utf-8"?>
<sst xmlns="http://schemas.openxmlformats.org/spreadsheetml/2006/main" count="132" uniqueCount="95">
  <si>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</si>
  <si>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</si>
  <si>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</si>
  <si>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</si>
  <si>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</si>
  <si>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</si>
  <si>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</si>
  <si>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</si>
  <si>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</si>
  <si>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</si>
  <si>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</si>
  <si>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</si>
  <si>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</si>
  <si>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</si>
  <si>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</si>
  <si>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</si>
  <si>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</si>
  <si>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</si>
  <si>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</si>
  <si>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</si>
  <si>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</si>
  <si>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</si>
  <si>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</si>
  <si>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</si>
  <si>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</si>
  <si>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</si>
  <si>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</si>
  <si>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</si>
  <si>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</si>
  <si>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</si>
  <si>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r>
      <rPr>
        <b/>
        <sz val="12"/>
        <rFont val="Arial"/>
        <family val="2"/>
      </rPr>
      <t xml:space="preserve">
NOTA ACLARATORIA No.1: para efectos de la evaluacion economica se tendra en ceunta la sumatoria total de la oferta de cada uno de los items antes de IVA, es de aclarar que la presente contratacion se realiza por el valor total establecido en el certificado de disponibilidad presupuestal, establecido por la entidad como tracto sucesivo. 
NOTA ACLARATORIA No.2: Tengase en ceunta que, para efectos de informacion en cuanto a la presentacion de la oferta los valores observados en los precios de referencia es el valor maximo "IVA INCLUIDO".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</si>
  <si>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</si>
  <si>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</si>
  <si>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</si>
  <si>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</si>
  <si>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</si>
  <si>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</si>
  <si>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</si>
  <si>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</si>
  <si>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</si>
  <si>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</si>
  <si>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</si>
  <si>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</si>
  <si>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</si>
  <si>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</si>
  <si>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</si>
  <si>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</si>
  <si>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</si>
  <si>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</si>
  <si>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</si>
  <si>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  Materia prima torta de soya, presentación bulto x 40 kilogramos.</t>
  </si>
  <si>
    <t>Materia prima granos de destilería, presentación bulto x 40 kilogramos.</t>
  </si>
  <si>
    <t>Materia prima harina de maíz, presentación bulto x 40 kilogramos.</t>
  </si>
  <si>
    <t>Materia prima torta de palmiste, presentación bulto x 40 kilogramos.</t>
  </si>
  <si>
    <t>Materia prima carbonato de calcio, presentación bulto x 10 kilogramos.</t>
  </si>
  <si>
    <t>Pre mezcla vitamínica de minerales y vitaminas A, D3, E, magnesio, cobre, zinc, yodo, cobalto: Cada 100g contienen: Magnesio 6,3%, cobre 3,15%, Zinc 14,7%, Yodo 0,21%, Cobalto 0,105%, Vitamina A 250,000 U.I, Vitamina D3 50,000 U.I, Vitamina E 500 U.I, Humedad 5% máximo. Presentación bolsa de 1250 Gramos.</t>
  </si>
  <si>
    <t>Azúcar blanco-refinada presentación por bulto de 50 kilogramos.</t>
  </si>
  <si>
    <t>Sal mineralizada para EQUINOS: composición garantizada Humedad del 7.00% Máx., cloruro de sodio 30.60% Mín., Calcio 12.14% Min, Fosforo 5.00% Min, Azufre 1,50% Min, Cobre 0,26% Min, Flúor 0,05% Max,Magnesio 2,05% Min, Zinc 1,52% Min, Cobalto 0,010% Min, Yodo 0,012% Min y Selenio 0,012% Min. Presentación en bulto de 25 Kilogramos.</t>
  </si>
  <si>
    <t>Sal mineralizada para BOVINOS al 12% lechería, vacas en producción, Composición: Humedad 5,00% Máx, Cloruro de sodio 30,80% Min, Fosforo 3,00% Min, Calcio 12,00% Min, magnesio 3,00% Min, Azufre 7,00% Min,Fluor 0,003% Max, Cobre 0,30% Min, Zinc 1,00% Min, Yodo 0,003% Min y Selenio 0,008% Min, Presentación en bulto de 40 Kilogramos.</t>
  </si>
  <si>
    <t>Sal mineralizada para BOVINOS al 5% con aporte macro y macrominerales a la etapa de levante. Composición: Humedad 5,000% Max, Fosforo 5,000% Min, Calcio 9,500% Min, Azufre 6,00% Min, Magnesio 0,800% Min,Fluor 0,050% Max, Zinc 0,900% Min, Cobre 0,300% Min, Yodo 0,010% Min, Cobalto 0,004% Min, cloruro de sodio 47,50% Min y 0,013% Min. Presentación en bulto de 40 Kilogramos.</t>
  </si>
  <si>
    <t>Sal mineralizada para BOVINOS al 14%. Con una alta concentración de minerales como el azufre. Composición: Humedad 5,00% Max, Fosforo 3,00% Min, Calcio 10,00% Min, Azufre 14,00% Min, Magnesio 0,30% Min,Fluor 0,03% Max, Zinc 0,55% Min, Cobre 0,15% Min, Yodo 0,01% Min, Cobalto 0,005% Min, Selenio 0.002%Min, cloruro de sodio 35,0% Min y 0,013% Min. Presentación en bulto de 40 Kilogramos.</t>
  </si>
  <si>
    <t>Sal mineralizada Para OVINOS Y CAPRINOS en todas las etapas productivas, sin contenido de cobre y baja en cloruro de sodio. Composición: Humedad 5,00% Máx, Cloruro de sodio 44,5% Min, Fosforo 5,00 % Min, Calcio 10,0% Min, magnesio 0,8% Min, Azufre 7,00% Min,Fluor 0,05% Max, Zinc 0,7% Min, Yodo 0,014% Min y Cobalto 0,004% Min. Presentación en bulto por 40 Kilogramos.</t>
  </si>
  <si>
    <t>Alimento pecuario porcino etapa PREINICIACION, para suministro a lechones de 12 días de vida hasta los 10 kg, con porcentaje de proteína del 20%, grasa Min 5%, fibra Max del 4 al 5%, cenizas del 8 al 10% Max, humedad del 13% Max. con porcentaje de proteína del 20%, grasa Min 5%, fibra Max del 4 al 5%, cenizas del 8 al 10% Max, humedad del 13% Max.Presentación: peletizado, bulto por 40 kilogramos.</t>
  </si>
  <si>
    <t>Alimento pecuario porcino etapa INICIACION, para suministro a lechones a partir de los 12 a 15 kg de peso hasta alcanzar un peso de 32 kg, con porcentaje de proteína del 19 al 20%, grasa Min del 3 al 5%, fibra Max del 4 al 5%, cenizas del 9 al 10% Max, humedad del 12 al 13% Max. Presentación: peletizado, bulto por 40 kilogramos.</t>
  </si>
  <si>
    <t>Alimento pecuario porcino etapa LEVANTE, para cerdos con 84 días de vida desde los 40 hasta 80 kg. con porcentaje de proteína del 15 al 17%, grasa Min del 3 al 5%, fibra Max del 6 al 8%, cenizas del 8 al 19% Max, humedad del 12 al 13% Max. Presentación: peletizado, bulto por 40 kilogramos.</t>
  </si>
  <si>
    <t>Alimento pecuario porcino etapa ENGORDE, Para cerdos de ceba desde los 70 a 80 kg de peso hasta alcanzar los 85 kg. con porcentaje de proteína del 12 al 16%, grasa Min del 3 al 6%, fibra Max del 7 al 8%, cenizas del 8 al 19% Max, humedad del 13% Max. Presentación: peletizado, bulto por 40 kilogramos.</t>
  </si>
  <si>
    <t>Alimento pecuario porcino etapa FINALIZADOR, para cerdos de ceba desde los 85 kg hasta alcanzar el peso ideal para el mercado. con porcentaje de proteína del 14 al 16%, grasa Min del 3 al 6%, fibra Max del 7 al 8%, cenizas del 8 al 9% Max, humedad del 13% Max. Presentación: peletizado, bulto por 40 kilogramos.</t>
  </si>
  <si>
    <t>Alimento pecuario porcino etapa LACTANCIA, para cerdas de cría del segundo parto hacia adelante durante toda la lactancia con porcentaje de proteína del 15 al 16%, grasa Min del 5 al 6%, fibra Max del 6 al 10%, cenizas del 9% Max, humedad del 12 al 13% Max. Presentación: peletizado, bulto por 40 kilogramos.</t>
  </si>
  <si>
    <t>Alimento pecuario porcino etapa GESTACIÓN para cerdas en su periodo de gestación, con porcentaje de proteína del 14%, grasa Min del 3 al 4%, fibra Max del 8 al 12%, cenizas del 9% Max, humedad del 13% Max. Presentación: peletizado, bulto por 40 kg. Presentación peletizado en bulto por 40 Kilogramos.</t>
  </si>
  <si>
    <t>LACTOREEMPLAZADOR para PORCINOS con porcentaje de proteína 19%, Leche en polvo para reconstituir en agua, reemplaza la leche de la cerda en usencia en la producción de leche de la cerda o por muerte de la cerda. con porcentaje de proteína del 20 % Min, grasa del 14% Min, fibra Max del 0.01 %, cenizas del 11 % Max. Presentación lactosa 48,0%, calcio 0,88%, fósforo 0,90%. Presentación por kilogramo.</t>
  </si>
  <si>
    <t>YOGURTH PARA LECHONES Alimento en polvo que se debe reconstituir en agua. Su alto contenido de materia seca le da una consistencia tipo “yogurt” al momento de prepararlo es adicional a la leche de la cerda o lactoreemplazador. Con proteína 19.00% Min, grasa 19.00%, Min, cenizas 6.50% Max, fibra 0.10% Max, humedad 4.50% Max, lactosa 30.00%, calcio 0.40% Min, fósforo 0.40% Min. Presentación por 1 kilogramo</t>
  </si>
  <si>
    <t>Alimento pecuario concentrado OVINOS porcentaje de Proteína Del 16 al 22%. Presentación en bulto por 40 Kilogramos</t>
  </si>
  <si>
    <t>Alimento pecuario EQUINO para yeguas con porcentaje de proteína mayor o igual al 17%. grasa Min del 5 al 6%, fibra Max del 10%, cenizas del 10 al 12% Max, humedad del 13% Max. Presentación: peletizado, bulto por 40 kg. Presentación peletizado en bulto por 40 Kilogramos.</t>
  </si>
  <si>
    <t>Alimento pecuario CONEJOS para todas las etapas productivas, con porcentaje de proteína min del 17% Al 18%. Humedad Max 13%, grasa min 2.5 al 3%, fibra Max 14 al 15% cenizas Max del 10 al 12 %. Para. Presentación peletizado en bulto por 40 Kilogramos.</t>
  </si>
  <si>
    <t>Alimento pecuario concentrado para GATOS. porcentaje de proteína del 30%. Presentación peletizado en bulto por 8 kilogramos.</t>
  </si>
  <si>
    <t>Alimento pecuario concentrado CANINO. porcentaje de proteína del 18% grasa, 7% fibra 5%, cenizas 10%, humedad 10%. Presentación peletizado en  bulto por 30 kilogramos.</t>
  </si>
  <si>
    <t>Alimento pecuario bovino etapa LACTANCIA, para vacas lecheras en pastoreo con porcentaje de proteína del 18% Min, grasa del 3 al 4 % Min, fibra del 12% Max, cenizas del 12% Max, Humedad del 13% Max. Presentación peletizado en bulto por 40 Kilogramos</t>
  </si>
  <si>
    <t>Alimento pecuario bovino para ganado HORRO y NOVILLAS en pastoreo, porcentaje de proteína del 14% Min, grasa del 3 al 4 % Min, fibra del 10 al 12% Max, cenizas del 10 al 13% Max, Humedad del 13% Max. Presentación peletizado en bulto por 40 Kilogramos.</t>
  </si>
  <si>
    <t>Suplemento alimenticio pecuario bovino para TERNERAS como complemento de la leche materna o de reemplazantes de la leche desde los 5 días de vida hasta los 90 días después del destete. con porcentaje de proteína del 18 al 20% Min, grasa del 3 % Min, fibra del 9 al 10% Max, cenizas del 12% Max, Humedad del 13% Max. Presentación peletizado en bulto por 40 Kilogramos.</t>
  </si>
  <si>
    <t>Suplemento alimenticio pecuario bovino etapa LEVANTE para novillas como complemento de los forrajes desde los 90 días después del destete hasta 2 meses antes del primer parto con porcentaje de proteína del 16% Min, grasa del 2 al 3 % Min, fibra del 14 al 15% Max, cenizas del 10 al 12% Max, Humedad del 10 al 13% Max. Presentación peletizado en bulto por 40 Kilogramos</t>
  </si>
  <si>
    <t>Suplemento balanceado de alta digestibilidad. Indicado para el acondicionamiento de los BOVINOS para exposición. Con porcentaje de proteína del 15% Min, grasa del 5 % Min, fibra del 13% Max, cenizas del 10% Max, Humedad del 13% Max. Presentación peletizado en bulto por 40 Kilogramos</t>
  </si>
  <si>
    <t>Bloque multinutricional, para BOVINOS. Proteína mínima 10%, equivalente proteico o NNP 23%, Grasa mínima 2.5%, fibra máxima 10%, cenizas máximo 15,0%, humedad máxima 13%. Presentación bloque por 25 kg.</t>
  </si>
  <si>
    <t>Bloque multinutricional, para equinos que contiene fibra, proteína, energía, ayuda a regenerar la flora intestinal lo que lleva a tener mayor absorción de los nutrientes. también ayuda a la regeneración de los tejidos blandos y masa muscular con porcentaje de proteína del 6.5 % Min, grasa del 1.4 % Min, fibra del 4.8% Max, cenizas del 18.9% Max, Humedad del 15.5 % Max. Presentación por 3 Kg.</t>
  </si>
  <si>
    <t>Heno De Angleton O Pangola. Presentación por Paca De 10 Kg de buena calidad, cosechado de 45 días de edad.</t>
  </si>
  <si>
    <t>Suplemento con aminoácidos como la L-Carnitina, vitaminas, minerales y omega 3 para un óptimo desempeño reproductivo en machos y hembras de los equinos, bovino y ovinos. Vitamina B12 900 mcg; Vitamina B6 0,4 g; Vitamina A 916,666 U.I; Vitamina E 40,000 U.I; Vitamina C 100 g; Ácido Fólico 20 g; Lisina 30 g; Metionina 16 g; Treonina 24 g;Arginina 10 g;L- Carnitina 250 g; Omega 3 80 g; Zinc 2,8 g; Cobre 1,1 g; Cromo 0,15 g; Selenio 0,2 g; Excipientes c.s.p 1,00 Kg. Presentación caneca por 2 kg.</t>
  </si>
  <si>
    <t>Silo de maíz con análisis bromatológico cultivado técnicamente, optima confección y empaque, con adición de melaza y bacterias estabilizadoras de ph, excelente suplemento para optimizar la dieta del ganado de leche, doble propósito, carne y cualquier rumiante. Presentación por tonelada, empacada en bolsa silera.</t>
  </si>
  <si>
    <t>Melaza, Miel De Purga * Bulto De 30 Kilogramos</t>
  </si>
  <si>
    <t>Suplemento nutricional para abejas humedad max 19%proteína min 23% fibra cruda max 2% cenizas max 2.7 % calorías min 3100/kg presentación bolsa / 1 por kg</t>
  </si>
  <si>
    <t>Pasto peletizado. Presentación peletizado en      bulto por 40 kilogramos.</t>
  </si>
  <si>
    <t>Alimento pecuario Avena Chancada, presentación en bulto por 25 kg.</t>
  </si>
  <si>
    <t>BULTO</t>
  </si>
  <si>
    <t>UNIDAD</t>
  </si>
  <si>
    <t>KILOGRAMO</t>
  </si>
  <si>
    <t>PACA</t>
  </si>
  <si>
    <t>TONELADA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</si>
</sst>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
      <sz val="12"/>
      <color rgb="FF000000"/>
      <name val="Arial"/>
      <family val="2"/>
    </font>
    <font>
      <b/>
      <sz val="12"/>
      <color rgb="FF292929"/>
      <name val="Arial"/>
      <family val="2"/>
    </font>
    <font>
      <b/>
      <sz val="12"/>
      <color theme="1"/>
      <name val="Arial"/>
      <family val="2"/>
    </font>
    <font>
      <sz val="12"/>
      <color theme="6"/>
      <name val="Calibri"/>
      <family val="2"/>
      <scheme val="minor"/>
    </font>
    <font>
      <b/>
      <sz val="12"/>
      <color theme="0"/>
      <name val="Arial"/>
      <family val="2"/>
    </font>
    <font>
      <b/>
      <sz val="12"/>
      <color rgb="FF000000"/>
      <name val="Arial"/>
      <family val="2"/>
    </font>
    <font>
      <sz val="11"/>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top style="thin">
        <color rgb="FF000000"/>
      </top>
      <bottom style="thin">
        <color rgb="FF000000"/>
      </bottom>
      <diagonal/>
    </border>
  </borders>
  <cellStyleXfs count="47">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1" applyNumberFormat="0" applyAlignment="0" applyProtection="0"/>
    <xf numFmtId="0" fontId="12" fillId="8" borderId="12" applyNumberFormat="0" applyAlignment="0" applyProtection="0"/>
    <xf numFmtId="0" fontId="13" fillId="8" borderId="11" applyNumberFormat="0" applyAlignment="0" applyProtection="0"/>
    <xf numFmtId="0" fontId="14" fillId="0" borderId="13" applyNumberFormat="0" applyFill="0" applyAlignment="0" applyProtection="0"/>
    <xf numFmtId="0" fontId="15" fillId="9" borderId="14" applyNumberFormat="0" applyAlignment="0" applyProtection="0"/>
    <xf numFmtId="0" fontId="16" fillId="0" borderId="0" applyNumberFormat="0" applyFill="0" applyBorder="0" applyAlignment="0" applyProtection="0"/>
    <xf numFmtId="0" fontId="2" fillId="10" borderId="15" applyNumberFormat="0" applyFon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cellStyleXfs>
  <cellXfs count="96">
    <xf numFmtId="0" fontId="0" fillId="0" borderId="0" xfId="0"/>
    <xf numFmtId="0" fontId="1" fillId="2" borderId="0" xfId="0" applyFont="1" applyFill="1" applyProtection="1">
      <protection hidden="1"/>
    </xf>
    <xf numFmtId="0" fontId="3" fillId="2" borderId="0" xfId="0" applyFont="1" applyFill="1" applyProtection="1">
      <protection hidden="1"/>
    </xf>
    <xf numFmtId="0" fontId="18"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8"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24" fillId="2" borderId="0" xfId="0" applyFont="1" applyFill="1" applyProtection="1">
      <protection hidden="1"/>
    </xf>
    <xf numFmtId="0" fontId="27" fillId="2" borderId="0" xfId="0" applyFont="1" applyFill="1" applyProtection="1">
      <protection hidden="1"/>
    </xf>
    <xf numFmtId="0" fontId="23" fillId="2" borderId="0" xfId="0" applyFont="1" applyFill="1" applyAlignment="1" applyProtection="1">
      <alignment horizontal="left"/>
      <protection hidden="1"/>
    </xf>
    <xf numFmtId="0" fontId="27" fillId="2" borderId="0" xfId="0" applyFont="1" applyFill="1" applyAlignment="1" applyProtection="1">
      <alignment horizontal="left"/>
      <protection hidden="1"/>
    </xf>
    <xf numFmtId="0" fontId="28" fillId="0" borderId="0" xfId="0" applyFont="1" applyAlignment="1" applyProtection="1">
      <alignment vertical="center" wrapText="1"/>
      <protection hidden="1"/>
    </xf>
    <xf numFmtId="0" fontId="29" fillId="2" borderId="0" xfId="0" applyFont="1" applyFill="1" applyAlignment="1" applyProtection="1">
      <alignment vertical="center" wrapText="1"/>
      <protection hidden="1"/>
    </xf>
    <xf numFmtId="0" fontId="23" fillId="2" borderId="0" xfId="0" applyFont="1" applyFill="1" applyAlignment="1" applyProtection="1">
      <alignment vertical="justify"/>
      <protection hidden="1"/>
    </xf>
    <xf numFmtId="0" fontId="23" fillId="2" borderId="0" xfId="0" applyFont="1" applyFill="1" applyAlignment="1" applyProtection="1">
      <alignment vertical="center"/>
      <protection hidden="1"/>
    </xf>
    <xf numFmtId="0" fontId="29"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8" fillId="2" borderId="0" xfId="0" applyFont="1" applyFill="1" applyAlignment="1" applyProtection="1">
      <alignment vertical="center" wrapText="1"/>
      <protection hidden="1"/>
    </xf>
    <xf numFmtId="0" fontId="29" fillId="3" borderId="37"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left" vertical="center" wrapText="1"/>
      <protection hidden="1"/>
    </xf>
    <xf numFmtId="43" fontId="29" fillId="3" borderId="29" xfId="3" applyFont="1" applyFill="1" applyBorder="1" applyAlignment="1" applyProtection="1">
      <alignment horizontal="center" vertical="center" wrapText="1"/>
      <protection hidden="1"/>
    </xf>
    <xf numFmtId="43" fontId="29" fillId="3" borderId="34" xfId="3" applyFont="1" applyFill="1" applyBorder="1" applyAlignment="1" applyProtection="1">
      <alignment horizontal="center" vertical="center" wrapText="1"/>
      <protection hidden="1"/>
    </xf>
    <xf numFmtId="0" fontId="24" fillId="2" borderId="0" xfId="0" applyFont="1" applyFill="1" applyAlignment="1" applyProtection="1">
      <alignment vertical="center"/>
      <protection hidden="1"/>
    </xf>
    <xf numFmtId="164" fontId="21" fillId="35" borderId="4" xfId="4" applyNumberFormat="1" applyFont="1" applyFill="1" applyBorder="1" applyAlignment="1" applyProtection="1">
      <alignment horizontal="center" vertical="center"/>
      <protection locked="0"/>
    </xf>
    <xf numFmtId="9" fontId="23" fillId="35" borderId="1" xfId="1" applyFont="1" applyFill="1" applyBorder="1" applyAlignment="1" applyProtection="1">
      <alignment horizontal="center" vertical="center"/>
      <protection locked="0"/>
    </xf>
    <xf numFmtId="43" fontId="23" fillId="0" borderId="1" xfId="3" applyFont="1" applyFill="1" applyBorder="1" applyAlignment="1" applyProtection="1">
      <alignment horizontal="center" vertical="center"/>
      <protection hidden="1"/>
    </xf>
    <xf numFmtId="43" fontId="23" fillId="0" borderId="35" xfId="3" applyFont="1" applyFill="1" applyBorder="1" applyAlignment="1" applyProtection="1">
      <alignment vertical="center"/>
      <protection hidden="1"/>
    </xf>
    <xf numFmtId="43" fontId="23" fillId="0" borderId="34" xfId="4" applyFont="1" applyBorder="1" applyAlignment="1" applyProtection="1">
      <alignment vertical="center"/>
      <protection hidden="1"/>
    </xf>
    <xf numFmtId="43" fontId="23" fillId="0" borderId="35" xfId="4" applyFont="1" applyBorder="1" applyAlignment="1" applyProtection="1">
      <alignment vertical="center"/>
      <protection hidden="1"/>
    </xf>
    <xf numFmtId="43" fontId="27" fillId="0" borderId="35" xfId="4" applyFont="1" applyBorder="1" applyAlignment="1" applyProtection="1">
      <alignment vertical="center"/>
      <protection hidden="1"/>
    </xf>
    <xf numFmtId="43" fontId="23" fillId="0" borderId="35" xfId="4" applyFont="1" applyFill="1" applyBorder="1" applyAlignment="1" applyProtection="1">
      <alignment vertical="center"/>
      <protection hidden="1"/>
    </xf>
    <xf numFmtId="43" fontId="27" fillId="0" borderId="36" xfId="4" applyFont="1" applyBorder="1" applyAlignment="1" applyProtection="1">
      <alignment vertical="center"/>
      <protection hidden="1"/>
    </xf>
    <xf numFmtId="43" fontId="23" fillId="0" borderId="0" xfId="3" applyFont="1" applyBorder="1" applyAlignment="1" applyProtection="1">
      <alignment vertical="center"/>
      <protection hidden="1"/>
    </xf>
    <xf numFmtId="43" fontId="23" fillId="0" borderId="0" xfId="3" applyFont="1" applyBorder="1" applyAlignment="1" applyProtection="1">
      <alignment vertical="center" wrapText="1"/>
      <protection hidden="1"/>
    </xf>
    <xf numFmtId="43" fontId="23" fillId="0" borderId="0" xfId="4" applyFont="1" applyBorder="1" applyProtection="1">
      <protection hidden="1"/>
    </xf>
    <xf numFmtId="0" fontId="23" fillId="0" borderId="0" xfId="0" applyFont="1" applyAlignment="1" applyProtection="1">
      <alignment vertical="center"/>
      <protection hidden="1"/>
    </xf>
    <xf numFmtId="0" fontId="23" fillId="2" borderId="0" xfId="0" applyFont="1" applyFill="1" applyAlignment="1" applyProtection="1">
      <alignment wrapText="1"/>
      <protection hidden="1"/>
    </xf>
    <xf numFmtId="1" fontId="30" fillId="0" borderId="39" xfId="0" applyNumberFormat="1" applyFont="1" applyBorder="1" applyAlignment="1">
      <alignment horizontal="center" vertical="center" shrinkToFit="1"/>
    </xf>
    <xf numFmtId="0" fontId="20" fillId="2" borderId="0" xfId="0" applyFont="1" applyFill="1" applyAlignment="1" applyProtection="1">
      <alignment horizontal="left" vertical="center" wrapText="1"/>
      <protection hidden="1"/>
    </xf>
    <xf numFmtId="0" fontId="27" fillId="0" borderId="0" xfId="3" applyNumberFormat="1" applyFont="1" applyBorder="1" applyAlignment="1" applyProtection="1">
      <alignment horizontal="center" vertical="center" wrapText="1"/>
      <protection hidden="1"/>
    </xf>
    <xf numFmtId="43" fontId="27" fillId="0" borderId="0" xfId="4" applyFont="1" applyBorder="1" applyAlignment="1" applyProtection="1">
      <alignment vertical="center"/>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horizontal="center" wrapText="1"/>
      <protection hidden="1"/>
    </xf>
    <xf numFmtId="0" fontId="27" fillId="2" borderId="5" xfId="0" applyFont="1" applyFill="1" applyBorder="1" applyAlignment="1" applyProtection="1">
      <alignment horizontal="center"/>
      <protection hidden="1"/>
    </xf>
    <xf numFmtId="0" fontId="29" fillId="3" borderId="2"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3" fillId="35" borderId="2" xfId="0" applyFont="1" applyFill="1" applyBorder="1" applyAlignment="1" applyProtection="1">
      <alignment horizontal="center" vertical="center"/>
      <protection locked="0"/>
    </xf>
    <xf numFmtId="0" fontId="23" fillId="35" borderId="3" xfId="0" applyFont="1" applyFill="1" applyBorder="1" applyAlignment="1" applyProtection="1">
      <alignment horizontal="center" vertical="center"/>
      <protection locked="0"/>
    </xf>
    <xf numFmtId="0" fontId="23" fillId="35" borderId="4" xfId="0" applyFont="1" applyFill="1" applyBorder="1" applyAlignment="1" applyProtection="1">
      <alignment horizontal="center" vertical="center"/>
      <protection locked="0"/>
    </xf>
    <xf numFmtId="0" fontId="25" fillId="0" borderId="1" xfId="0" applyFont="1" applyBorder="1" applyAlignment="1" applyProtection="1">
      <alignment vertical="top" wrapText="1"/>
      <protection hidden="1"/>
    </xf>
    <xf numFmtId="0" fontId="26" fillId="2"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0" fillId="2" borderId="19"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0" fillId="2" borderId="20" xfId="0" applyFont="1" applyFill="1" applyBorder="1" applyAlignment="1" applyProtection="1">
      <alignment horizontal="left" vertical="center" wrapText="1"/>
      <protection hidden="1"/>
    </xf>
    <xf numFmtId="0" fontId="20" fillId="2" borderId="21"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22" xfId="0" applyFont="1" applyFill="1" applyBorder="1" applyAlignment="1" applyProtection="1">
      <alignment horizontal="left" vertical="center" wrapText="1"/>
      <protection hidden="1"/>
    </xf>
    <xf numFmtId="0" fontId="20" fillId="2" borderId="2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24" xfId="0" applyFont="1" applyFill="1" applyBorder="1" applyAlignment="1" applyProtection="1">
      <alignment horizontal="left" vertical="center" wrapText="1"/>
      <protection hidden="1"/>
    </xf>
    <xf numFmtId="0" fontId="23" fillId="36" borderId="6" xfId="0" applyFont="1" applyFill="1" applyBorder="1" applyAlignment="1" applyProtection="1">
      <alignment horizontal="center" vertical="center"/>
      <protection locked="0"/>
    </xf>
    <xf numFmtId="0" fontId="28" fillId="35" borderId="27" xfId="0" applyFont="1" applyFill="1" applyBorder="1" applyAlignment="1" applyProtection="1">
      <alignment horizontal="center" vertical="center"/>
      <protection locked="0"/>
    </xf>
    <xf numFmtId="0" fontId="28" fillId="35" borderId="25"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28" fillId="35" borderId="18" xfId="0" applyFont="1" applyFill="1" applyBorder="1" applyAlignment="1" applyProtection="1">
      <alignment horizontal="center" vertical="center"/>
      <protection locked="0"/>
    </xf>
    <xf numFmtId="0" fontId="28" fillId="35" borderId="17" xfId="0" applyFont="1" applyFill="1" applyBorder="1" applyAlignment="1" applyProtection="1">
      <alignment horizontal="center" vertical="center"/>
      <protection locked="0"/>
    </xf>
    <xf numFmtId="0" fontId="28" fillId="35" borderId="26" xfId="0" applyFont="1" applyFill="1" applyBorder="1" applyAlignment="1" applyProtection="1">
      <alignment horizontal="center" vertical="center"/>
      <protection locked="0"/>
    </xf>
    <xf numFmtId="0" fontId="27" fillId="2" borderId="23"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27" fillId="2" borderId="7" xfId="0" applyFont="1" applyFill="1" applyBorder="1" applyAlignment="1" applyProtection="1">
      <alignment horizontal="center" vertical="center"/>
      <protection hidden="1"/>
    </xf>
    <xf numFmtId="3" fontId="23" fillId="35" borderId="2" xfId="0" applyNumberFormat="1" applyFont="1" applyFill="1" applyBorder="1" applyAlignment="1" applyProtection="1">
      <alignment horizontal="center" vertical="center"/>
      <protection locked="0"/>
    </xf>
    <xf numFmtId="3" fontId="23" fillId="35" borderId="4" xfId="0" applyNumberFormat="1" applyFont="1" applyFill="1" applyBorder="1" applyAlignment="1" applyProtection="1">
      <alignment horizontal="center" vertical="center"/>
      <protection locked="0"/>
    </xf>
    <xf numFmtId="165" fontId="21" fillId="35" borderId="2" xfId="0" applyNumberFormat="1" applyFont="1" applyFill="1" applyBorder="1" applyAlignment="1" applyProtection="1">
      <alignment horizontal="center" vertical="center" wrapText="1"/>
      <protection locked="0"/>
    </xf>
    <xf numFmtId="165" fontId="21" fillId="35" borderId="4" xfId="0" applyNumberFormat="1" applyFont="1" applyFill="1" applyBorder="1" applyAlignment="1" applyProtection="1">
      <alignment horizontal="center" vertical="center" wrapText="1"/>
      <protection locked="0"/>
    </xf>
    <xf numFmtId="0" fontId="27" fillId="0" borderId="31" xfId="3" applyNumberFormat="1" applyFont="1" applyBorder="1" applyAlignment="1" applyProtection="1">
      <alignment horizontal="center" vertical="center" wrapText="1"/>
      <protection hidden="1"/>
    </xf>
    <xf numFmtId="0" fontId="27" fillId="0" borderId="32"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wrapText="1"/>
      <protection hidden="1"/>
    </xf>
    <xf numFmtId="0" fontId="27" fillId="0" borderId="1" xfId="3" applyNumberFormat="1" applyFont="1" applyBorder="1" applyAlignment="1" applyProtection="1">
      <alignment horizontal="center" vertical="center" wrapText="1"/>
      <protection hidden="1"/>
    </xf>
    <xf numFmtId="0" fontId="23" fillId="0" borderId="30" xfId="3" applyNumberFormat="1" applyFont="1" applyBorder="1" applyAlignment="1" applyProtection="1">
      <alignment horizontal="center" vertical="center" wrapText="1"/>
      <protection hidden="1"/>
    </xf>
    <xf numFmtId="0" fontId="23" fillId="0" borderId="1"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protection hidden="1"/>
    </xf>
    <xf numFmtId="0" fontId="27" fillId="0" borderId="1" xfId="3" applyNumberFormat="1" applyFont="1" applyBorder="1" applyAlignment="1" applyProtection="1">
      <alignment horizontal="center" vertical="center"/>
      <protection hidden="1"/>
    </xf>
    <xf numFmtId="0" fontId="23" fillId="0" borderId="30" xfId="3" applyNumberFormat="1" applyFont="1" applyBorder="1" applyAlignment="1" applyProtection="1">
      <alignment horizontal="center" vertical="center"/>
      <protection hidden="1"/>
    </xf>
    <xf numFmtId="0" fontId="23" fillId="0" borderId="1" xfId="3" applyNumberFormat="1" applyFont="1" applyBorder="1" applyAlignment="1" applyProtection="1">
      <alignment horizontal="center" vertical="center"/>
      <protection hidden="1"/>
    </xf>
    <xf numFmtId="0" fontId="23" fillId="0" borderId="28" xfId="3" applyNumberFormat="1" applyFont="1" applyBorder="1" applyAlignment="1" applyProtection="1">
      <alignment horizontal="center" vertical="center" wrapText="1"/>
      <protection hidden="1"/>
    </xf>
    <xf numFmtId="0" fontId="23" fillId="0" borderId="29" xfId="3" applyNumberFormat="1" applyFont="1" applyBorder="1" applyAlignment="1" applyProtection="1">
      <alignment horizontal="center" vertical="center" wrapText="1"/>
      <protection hidden="1"/>
    </xf>
    <xf numFmtId="0" fontId="23" fillId="35" borderId="4" xfId="0" applyFont="1" applyFill="1" applyBorder="1" applyAlignment="1" applyProtection="1">
      <alignment horizontal="left" vertical="center" wrapText="1"/>
      <protection locked="0"/>
    </xf>
    <xf numFmtId="0" fontId="31" fillId="0" borderId="1" xfId="0" applyFont="1" applyBorder="1" applyAlignment="1">
      <alignment horizontal="center" vertical="center" wrapText="1"/>
    </xf>
    <xf numFmtId="164" fontId="21" fillId="35" borderId="4" xfId="4" applyNumberFormat="1" applyFont="1" applyFill="1" applyBorder="1" applyAlignment="1" applyProtection="1">
      <alignment horizontal="left"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156738</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0"/>
  <sheetViews>
    <sheetView showGridLines="0" tabSelected="1" topLeftCell="A51" zoomScale="70" zoomScaleNormal="70" zoomScaleSheetLayoutView="70" zoomScalePageLayoutView="55" workbookViewId="0">
      <selection activeCell="I37" sqref="I37"/>
    </sheetView>
  </sheetViews>
  <sheetFormatPr baseColWidth="10" defaultColWidth="11.453125" defaultRowHeight="15.5" x14ac:dyDescent="0.35"/>
  <cols>
    <col min="1" max="1" width="10.453125" style="10" customWidth="1"/>
    <col min="2" max="2" width="72.453125" style="10" customWidth="1"/>
    <col min="3" max="3" width="20.54296875" style="10" customWidth="1"/>
    <col min="4" max="4" width="13.54296875" style="10" bestFit="1" customWidth="1"/>
    <col min="5" max="5" width="14" style="10" bestFit="1" customWidth="1"/>
    <col min="6" max="6" width="26.26953125" style="10" customWidth="1"/>
    <col min="7" max="7" width="15.54296875" style="10" customWidth="1"/>
    <col min="8" max="8" width="26.36328125" style="10" customWidth="1"/>
    <col min="9" max="9" width="16.26953125" style="10" customWidth="1"/>
    <col min="10" max="10" width="22.26953125" style="10" customWidth="1"/>
    <col min="11" max="11" width="24.54296875" style="12" customWidth="1"/>
    <col min="12" max="12" width="22.1796875" style="12" customWidth="1"/>
    <col min="13" max="13" width="21.26953125" style="12" customWidth="1"/>
    <col min="14" max="14" width="26.36328125" style="12" customWidth="1"/>
    <col min="15" max="15" width="29.6328125" style="12" customWidth="1"/>
    <col min="16" max="16384" width="11.453125" style="12"/>
  </cols>
  <sheetData>
    <row r="1" spans="1:15" x14ac:dyDescent="0.35">
      <c r="F1" s="11"/>
    </row>
    <row r="2" spans="1:15" ht="15.75" customHeight="1" x14ac:dyDescent="0.35">
      <c r="A2" s="55"/>
      <c r="B2" s="56" t="s">
        <v>0</v>
      </c>
      <c r="C2" s="56"/>
      <c r="D2" s="56"/>
      <c r="E2" s="56"/>
      <c r="F2" s="56"/>
      <c r="G2" s="56"/>
      <c r="H2" s="56"/>
      <c r="I2" s="56"/>
      <c r="J2" s="56"/>
      <c r="K2" s="56"/>
      <c r="L2" s="56"/>
      <c r="M2" s="56"/>
      <c r="N2" s="57" t="s">
        <v>1</v>
      </c>
      <c r="O2" s="57"/>
    </row>
    <row r="3" spans="1:15" ht="15.75" customHeight="1" x14ac:dyDescent="0.35">
      <c r="A3" s="55"/>
      <c r="B3" s="56" t="s">
        <v>2</v>
      </c>
      <c r="C3" s="56"/>
      <c r="D3" s="56"/>
      <c r="E3" s="56"/>
      <c r="F3" s="56"/>
      <c r="G3" s="56"/>
      <c r="H3" s="56"/>
      <c r="I3" s="56"/>
      <c r="J3" s="56"/>
      <c r="K3" s="56"/>
      <c r="L3" s="56"/>
      <c r="M3" s="56"/>
      <c r="N3" s="57" t="s">
        <v>3</v>
      </c>
      <c r="O3" s="57"/>
    </row>
    <row r="4" spans="1:15" ht="16.5" customHeight="1" x14ac:dyDescent="0.35">
      <c r="A4" s="55"/>
      <c r="B4" s="56" t="s">
        <v>4</v>
      </c>
      <c r="C4" s="56"/>
      <c r="D4" s="56"/>
      <c r="E4" s="56"/>
      <c r="F4" s="56"/>
      <c r="G4" s="56"/>
      <c r="H4" s="56"/>
      <c r="I4" s="56"/>
      <c r="J4" s="56"/>
      <c r="K4" s="56"/>
      <c r="L4" s="56"/>
      <c r="M4" s="56"/>
      <c r="N4" s="57" t="s">
        <v>5</v>
      </c>
      <c r="O4" s="57"/>
    </row>
    <row r="5" spans="1:15" ht="15" customHeight="1" x14ac:dyDescent="0.35">
      <c r="A5" s="55"/>
      <c r="B5" s="56"/>
      <c r="C5" s="56"/>
      <c r="D5" s="56"/>
      <c r="E5" s="56"/>
      <c r="F5" s="56"/>
      <c r="G5" s="56"/>
      <c r="H5" s="56"/>
      <c r="I5" s="56"/>
      <c r="J5" s="56"/>
      <c r="K5" s="56"/>
      <c r="L5" s="56"/>
      <c r="M5" s="56"/>
      <c r="N5" s="57" t="s">
        <v>6</v>
      </c>
      <c r="O5" s="57"/>
    </row>
    <row r="7" spans="1:15" x14ac:dyDescent="0.35">
      <c r="A7" s="10" t="s">
        <v>7</v>
      </c>
    </row>
    <row r="8" spans="1:15" ht="10" customHeight="1" x14ac:dyDescent="0.35">
      <c r="A8" s="13"/>
    </row>
    <row r="9" spans="1:15" ht="30" customHeight="1" x14ac:dyDescent="0.35">
      <c r="A9" s="68" t="s">
        <v>8</v>
      </c>
      <c r="B9" s="69"/>
      <c r="D9" s="50" t="s">
        <v>9</v>
      </c>
      <c r="E9" s="51"/>
      <c r="F9" s="52"/>
      <c r="G9" s="53"/>
      <c r="H9" s="53"/>
      <c r="I9" s="54"/>
      <c r="K9" s="50" t="s">
        <v>10</v>
      </c>
      <c r="L9" s="51"/>
      <c r="M9" s="79"/>
      <c r="N9" s="80"/>
    </row>
    <row r="10" spans="1:15" ht="8.25" customHeight="1" x14ac:dyDescent="0.35">
      <c r="A10" s="70"/>
      <c r="B10" s="71"/>
      <c r="C10" s="14"/>
      <c r="E10" s="15"/>
      <c r="F10" s="15"/>
      <c r="M10" s="15"/>
      <c r="N10" s="10"/>
    </row>
    <row r="11" spans="1:15" ht="30" customHeight="1" x14ac:dyDescent="0.35">
      <c r="A11" s="72"/>
      <c r="B11" s="73"/>
      <c r="D11" s="50" t="s">
        <v>11</v>
      </c>
      <c r="E11" s="51"/>
      <c r="F11" s="52"/>
      <c r="G11" s="53"/>
      <c r="H11" s="53"/>
      <c r="I11" s="54"/>
      <c r="K11" s="50" t="s">
        <v>12</v>
      </c>
      <c r="L11" s="51"/>
      <c r="M11" s="77"/>
      <c r="N11" s="78"/>
      <c r="O11" s="16"/>
    </row>
    <row r="12" spans="1:15" ht="10" customHeight="1" thickBot="1" x14ac:dyDescent="0.4">
      <c r="A12" s="17"/>
      <c r="B12" s="18"/>
      <c r="C12" s="19"/>
      <c r="D12" s="17"/>
      <c r="E12" s="18"/>
      <c r="F12" s="18"/>
      <c r="G12" s="18"/>
      <c r="H12" s="17"/>
      <c r="I12" s="20"/>
      <c r="J12" s="21"/>
      <c r="K12" s="21"/>
      <c r="L12" s="21"/>
      <c r="N12" s="22"/>
      <c r="O12" s="22"/>
    </row>
    <row r="13" spans="1:15" s="28" customFormat="1" ht="111.75" customHeight="1" x14ac:dyDescent="0.35">
      <c r="A13" s="23" t="s">
        <v>13</v>
      </c>
      <c r="B13" s="24" t="s">
        <v>14</v>
      </c>
      <c r="C13" s="24" t="s">
        <v>15</v>
      </c>
      <c r="D13" s="25" t="s">
        <v>16</v>
      </c>
      <c r="E13" s="24" t="s">
        <v>17</v>
      </c>
      <c r="F13" s="26" t="s">
        <v>18</v>
      </c>
      <c r="G13" s="26" t="s">
        <v>19</v>
      </c>
      <c r="H13" s="26" t="s">
        <v>20</v>
      </c>
      <c r="I13" s="26" t="s">
        <v>21</v>
      </c>
      <c r="J13" s="26" t="s">
        <v>22</v>
      </c>
      <c r="K13" s="26" t="s">
        <v>23</v>
      </c>
      <c r="L13" s="26" t="s">
        <v>24</v>
      </c>
      <c r="M13" s="26" t="s">
        <v>25</v>
      </c>
      <c r="N13" s="26" t="s">
        <v>26</v>
      </c>
      <c r="O13" s="27" t="s">
        <v>27</v>
      </c>
    </row>
    <row r="14" spans="1:15" s="28" customFormat="1" ht="51" customHeight="1" x14ac:dyDescent="0.35">
      <c r="A14" s="43">
        <v>1</v>
      </c>
      <c r="B14" s="94" t="s">
        <v>50</v>
      </c>
      <c r="C14" s="93"/>
      <c r="D14" s="94">
        <v>138</v>
      </c>
      <c r="E14" s="94" t="s">
        <v>90</v>
      </c>
      <c r="F14" s="29"/>
      <c r="G14" s="30">
        <v>0</v>
      </c>
      <c r="H14" s="31">
        <f t="shared" ref="H14:H53" si="0">+ROUND(F14*G14,0)</f>
        <v>0</v>
      </c>
      <c r="I14" s="30">
        <v>0</v>
      </c>
      <c r="J14" s="31">
        <f t="shared" ref="J14:J53" si="1">ROUND(F14*I14,0)</f>
        <v>0</v>
      </c>
      <c r="K14" s="31">
        <f t="shared" ref="K14:K53" si="2">ROUND(F14+H14+J14,0)</f>
        <v>0</v>
      </c>
      <c r="L14" s="31">
        <f t="shared" ref="L14:L53" si="3">ROUND(F14*D14,0)</f>
        <v>0</v>
      </c>
      <c r="M14" s="31">
        <f t="shared" ref="M14:M53" si="4">ROUND(L14*G14,0)</f>
        <v>0</v>
      </c>
      <c r="N14" s="31">
        <f t="shared" ref="N14:N53" si="5">ROUND(L14*I14,0)</f>
        <v>0</v>
      </c>
      <c r="O14" s="32">
        <f t="shared" ref="O14:O53" si="6">ROUND(L14+N14+M14,0)</f>
        <v>0</v>
      </c>
    </row>
    <row r="15" spans="1:15" s="28" customFormat="1" ht="51" customHeight="1" x14ac:dyDescent="0.35">
      <c r="A15" s="43">
        <v>2</v>
      </c>
      <c r="B15" s="94" t="s">
        <v>51</v>
      </c>
      <c r="C15" s="93"/>
      <c r="D15" s="94">
        <v>138</v>
      </c>
      <c r="E15" s="94" t="s">
        <v>90</v>
      </c>
      <c r="F15" s="29"/>
      <c r="G15" s="30"/>
      <c r="H15" s="31">
        <f t="shared" si="0"/>
        <v>0</v>
      </c>
      <c r="I15" s="30"/>
      <c r="J15" s="31">
        <f t="shared" si="1"/>
        <v>0</v>
      </c>
      <c r="K15" s="31">
        <f t="shared" si="2"/>
        <v>0</v>
      </c>
      <c r="L15" s="31">
        <f t="shared" si="3"/>
        <v>0</v>
      </c>
      <c r="M15" s="31">
        <f t="shared" si="4"/>
        <v>0</v>
      </c>
      <c r="N15" s="31">
        <f t="shared" si="5"/>
        <v>0</v>
      </c>
      <c r="O15" s="32">
        <f t="shared" si="6"/>
        <v>0</v>
      </c>
    </row>
    <row r="16" spans="1:15" s="28" customFormat="1" ht="51" customHeight="1" x14ac:dyDescent="0.35">
      <c r="A16" s="43">
        <v>3</v>
      </c>
      <c r="B16" s="94" t="s">
        <v>52</v>
      </c>
      <c r="C16" s="93"/>
      <c r="D16" s="94">
        <v>132</v>
      </c>
      <c r="E16" s="94" t="s">
        <v>90</v>
      </c>
      <c r="F16" s="29"/>
      <c r="G16" s="30"/>
      <c r="H16" s="31">
        <f t="shared" si="0"/>
        <v>0</v>
      </c>
      <c r="I16" s="30"/>
      <c r="J16" s="31">
        <f t="shared" si="1"/>
        <v>0</v>
      </c>
      <c r="K16" s="31">
        <f t="shared" si="2"/>
        <v>0</v>
      </c>
      <c r="L16" s="31">
        <f t="shared" si="3"/>
        <v>0</v>
      </c>
      <c r="M16" s="31">
        <f t="shared" si="4"/>
        <v>0</v>
      </c>
      <c r="N16" s="31">
        <f t="shared" si="5"/>
        <v>0</v>
      </c>
      <c r="O16" s="32">
        <f t="shared" si="6"/>
        <v>0</v>
      </c>
    </row>
    <row r="17" spans="1:15" s="28" customFormat="1" ht="51" customHeight="1" x14ac:dyDescent="0.35">
      <c r="A17" s="43">
        <v>4</v>
      </c>
      <c r="B17" s="94" t="s">
        <v>53</v>
      </c>
      <c r="C17" s="93"/>
      <c r="D17" s="94">
        <v>132</v>
      </c>
      <c r="E17" s="94" t="s">
        <v>90</v>
      </c>
      <c r="F17" s="29"/>
      <c r="G17" s="30"/>
      <c r="H17" s="31">
        <f t="shared" si="0"/>
        <v>0</v>
      </c>
      <c r="I17" s="30"/>
      <c r="J17" s="31">
        <f t="shared" si="1"/>
        <v>0</v>
      </c>
      <c r="K17" s="31">
        <f t="shared" si="2"/>
        <v>0</v>
      </c>
      <c r="L17" s="31">
        <f t="shared" si="3"/>
        <v>0</v>
      </c>
      <c r="M17" s="31">
        <f t="shared" si="4"/>
        <v>0</v>
      </c>
      <c r="N17" s="31">
        <f t="shared" si="5"/>
        <v>0</v>
      </c>
      <c r="O17" s="32">
        <f t="shared" si="6"/>
        <v>0</v>
      </c>
    </row>
    <row r="18" spans="1:15" s="28" customFormat="1" ht="51" customHeight="1" x14ac:dyDescent="0.35">
      <c r="A18" s="43">
        <v>5</v>
      </c>
      <c r="B18" s="94" t="s">
        <v>54</v>
      </c>
      <c r="C18" s="93"/>
      <c r="D18" s="94">
        <v>14</v>
      </c>
      <c r="E18" s="94" t="s">
        <v>90</v>
      </c>
      <c r="F18" s="29"/>
      <c r="G18" s="30"/>
      <c r="H18" s="31">
        <f t="shared" si="0"/>
        <v>0</v>
      </c>
      <c r="I18" s="30"/>
      <c r="J18" s="31">
        <f t="shared" si="1"/>
        <v>0</v>
      </c>
      <c r="K18" s="31">
        <f t="shared" si="2"/>
        <v>0</v>
      </c>
      <c r="L18" s="31">
        <f t="shared" si="3"/>
        <v>0</v>
      </c>
      <c r="M18" s="31">
        <f t="shared" si="4"/>
        <v>0</v>
      </c>
      <c r="N18" s="31">
        <f t="shared" si="5"/>
        <v>0</v>
      </c>
      <c r="O18" s="32">
        <f t="shared" si="6"/>
        <v>0</v>
      </c>
    </row>
    <row r="19" spans="1:15" s="28" customFormat="1" ht="121" customHeight="1" x14ac:dyDescent="0.35">
      <c r="A19" s="43">
        <v>6</v>
      </c>
      <c r="B19" s="94" t="s">
        <v>55</v>
      </c>
      <c r="C19" s="93"/>
      <c r="D19" s="94">
        <v>50</v>
      </c>
      <c r="E19" s="94" t="s">
        <v>91</v>
      </c>
      <c r="F19" s="29"/>
      <c r="G19" s="30"/>
      <c r="H19" s="31">
        <f t="shared" si="0"/>
        <v>0</v>
      </c>
      <c r="I19" s="30"/>
      <c r="J19" s="31">
        <f t="shared" si="1"/>
        <v>0</v>
      </c>
      <c r="K19" s="31">
        <f t="shared" si="2"/>
        <v>0</v>
      </c>
      <c r="L19" s="31">
        <f t="shared" si="3"/>
        <v>0</v>
      </c>
      <c r="M19" s="31">
        <f t="shared" si="4"/>
        <v>0</v>
      </c>
      <c r="N19" s="31">
        <f t="shared" si="5"/>
        <v>0</v>
      </c>
      <c r="O19" s="32">
        <f t="shared" si="6"/>
        <v>0</v>
      </c>
    </row>
    <row r="20" spans="1:15" s="28" customFormat="1" ht="51" customHeight="1" x14ac:dyDescent="0.35">
      <c r="A20" s="43">
        <v>7</v>
      </c>
      <c r="B20" s="94" t="s">
        <v>56</v>
      </c>
      <c r="C20" s="93"/>
      <c r="D20" s="94">
        <v>5</v>
      </c>
      <c r="E20" s="94" t="s">
        <v>90</v>
      </c>
      <c r="F20" s="29"/>
      <c r="G20" s="30"/>
      <c r="H20" s="31">
        <f t="shared" si="0"/>
        <v>0</v>
      </c>
      <c r="I20" s="30"/>
      <c r="J20" s="31">
        <f t="shared" si="1"/>
        <v>0</v>
      </c>
      <c r="K20" s="31">
        <f t="shared" si="2"/>
        <v>0</v>
      </c>
      <c r="L20" s="31">
        <f t="shared" si="3"/>
        <v>0</v>
      </c>
      <c r="M20" s="31">
        <f t="shared" si="4"/>
        <v>0</v>
      </c>
      <c r="N20" s="31">
        <f t="shared" si="5"/>
        <v>0</v>
      </c>
      <c r="O20" s="32">
        <f t="shared" si="6"/>
        <v>0</v>
      </c>
    </row>
    <row r="21" spans="1:15" s="28" customFormat="1" ht="129" customHeight="1" x14ac:dyDescent="0.35">
      <c r="A21" s="43">
        <v>8</v>
      </c>
      <c r="B21" s="94" t="s">
        <v>57</v>
      </c>
      <c r="C21" s="93"/>
      <c r="D21" s="94">
        <v>3</v>
      </c>
      <c r="E21" s="94" t="s">
        <v>90</v>
      </c>
      <c r="F21" s="29"/>
      <c r="G21" s="30"/>
      <c r="H21" s="31">
        <f t="shared" si="0"/>
        <v>0</v>
      </c>
      <c r="I21" s="30"/>
      <c r="J21" s="31">
        <f t="shared" si="1"/>
        <v>0</v>
      </c>
      <c r="K21" s="31">
        <f t="shared" si="2"/>
        <v>0</v>
      </c>
      <c r="L21" s="31">
        <f t="shared" si="3"/>
        <v>0</v>
      </c>
      <c r="M21" s="31">
        <f t="shared" si="4"/>
        <v>0</v>
      </c>
      <c r="N21" s="31">
        <f t="shared" si="5"/>
        <v>0</v>
      </c>
      <c r="O21" s="32">
        <f t="shared" si="6"/>
        <v>0</v>
      </c>
    </row>
    <row r="22" spans="1:15" s="28" customFormat="1" ht="129" customHeight="1" x14ac:dyDescent="0.35">
      <c r="A22" s="43">
        <v>9</v>
      </c>
      <c r="B22" s="94" t="s">
        <v>58</v>
      </c>
      <c r="C22" s="93"/>
      <c r="D22" s="94">
        <v>12</v>
      </c>
      <c r="E22" s="94" t="s">
        <v>90</v>
      </c>
      <c r="F22" s="29"/>
      <c r="G22" s="30"/>
      <c r="H22" s="31">
        <f t="shared" si="0"/>
        <v>0</v>
      </c>
      <c r="I22" s="30"/>
      <c r="J22" s="31">
        <f t="shared" si="1"/>
        <v>0</v>
      </c>
      <c r="K22" s="31">
        <f t="shared" si="2"/>
        <v>0</v>
      </c>
      <c r="L22" s="31">
        <f t="shared" si="3"/>
        <v>0</v>
      </c>
      <c r="M22" s="31">
        <f t="shared" si="4"/>
        <v>0</v>
      </c>
      <c r="N22" s="31">
        <f t="shared" si="5"/>
        <v>0</v>
      </c>
      <c r="O22" s="32">
        <f t="shared" si="6"/>
        <v>0</v>
      </c>
    </row>
    <row r="23" spans="1:15" s="28" customFormat="1" ht="129" customHeight="1" x14ac:dyDescent="0.35">
      <c r="A23" s="43">
        <v>10</v>
      </c>
      <c r="B23" s="94" t="s">
        <v>59</v>
      </c>
      <c r="C23" s="93"/>
      <c r="D23" s="94">
        <v>5</v>
      </c>
      <c r="E23" s="94" t="s">
        <v>90</v>
      </c>
      <c r="F23" s="29"/>
      <c r="G23" s="30"/>
      <c r="H23" s="31">
        <f t="shared" si="0"/>
        <v>0</v>
      </c>
      <c r="I23" s="30"/>
      <c r="J23" s="31">
        <f t="shared" si="1"/>
        <v>0</v>
      </c>
      <c r="K23" s="31">
        <f t="shared" si="2"/>
        <v>0</v>
      </c>
      <c r="L23" s="31">
        <f t="shared" si="3"/>
        <v>0</v>
      </c>
      <c r="M23" s="31">
        <f t="shared" si="4"/>
        <v>0</v>
      </c>
      <c r="N23" s="31">
        <f t="shared" si="5"/>
        <v>0</v>
      </c>
      <c r="O23" s="32">
        <f t="shared" si="6"/>
        <v>0</v>
      </c>
    </row>
    <row r="24" spans="1:15" s="28" customFormat="1" ht="129" customHeight="1" x14ac:dyDescent="0.35">
      <c r="A24" s="43">
        <v>11</v>
      </c>
      <c r="B24" s="94" t="s">
        <v>60</v>
      </c>
      <c r="C24" s="93"/>
      <c r="D24" s="94">
        <v>12</v>
      </c>
      <c r="E24" s="94" t="s">
        <v>90</v>
      </c>
      <c r="F24" s="29"/>
      <c r="G24" s="30"/>
      <c r="H24" s="31">
        <f t="shared" si="0"/>
        <v>0</v>
      </c>
      <c r="I24" s="30"/>
      <c r="J24" s="31">
        <f t="shared" si="1"/>
        <v>0</v>
      </c>
      <c r="K24" s="31">
        <f t="shared" si="2"/>
        <v>0</v>
      </c>
      <c r="L24" s="31">
        <f t="shared" si="3"/>
        <v>0</v>
      </c>
      <c r="M24" s="31">
        <f t="shared" si="4"/>
        <v>0</v>
      </c>
      <c r="N24" s="31">
        <f t="shared" si="5"/>
        <v>0</v>
      </c>
      <c r="O24" s="32">
        <f t="shared" si="6"/>
        <v>0</v>
      </c>
    </row>
    <row r="25" spans="1:15" s="28" customFormat="1" ht="129" customHeight="1" x14ac:dyDescent="0.35">
      <c r="A25" s="43">
        <v>12</v>
      </c>
      <c r="B25" s="94" t="s">
        <v>61</v>
      </c>
      <c r="C25" s="93"/>
      <c r="D25" s="94">
        <v>10</v>
      </c>
      <c r="E25" s="94" t="s">
        <v>90</v>
      </c>
      <c r="F25" s="29"/>
      <c r="G25" s="30"/>
      <c r="H25" s="31">
        <f t="shared" si="0"/>
        <v>0</v>
      </c>
      <c r="I25" s="30"/>
      <c r="J25" s="31">
        <f t="shared" si="1"/>
        <v>0</v>
      </c>
      <c r="K25" s="31">
        <f t="shared" si="2"/>
        <v>0</v>
      </c>
      <c r="L25" s="31">
        <f t="shared" si="3"/>
        <v>0</v>
      </c>
      <c r="M25" s="31">
        <f t="shared" si="4"/>
        <v>0</v>
      </c>
      <c r="N25" s="31">
        <f t="shared" si="5"/>
        <v>0</v>
      </c>
      <c r="O25" s="32">
        <f t="shared" si="6"/>
        <v>0</v>
      </c>
    </row>
    <row r="26" spans="1:15" s="28" customFormat="1" ht="129" customHeight="1" x14ac:dyDescent="0.35">
      <c r="A26" s="43">
        <v>13</v>
      </c>
      <c r="B26" s="94" t="s">
        <v>62</v>
      </c>
      <c r="C26" s="93"/>
      <c r="D26" s="94">
        <v>68</v>
      </c>
      <c r="E26" s="94" t="s">
        <v>91</v>
      </c>
      <c r="F26" s="29"/>
      <c r="G26" s="30"/>
      <c r="H26" s="31">
        <f t="shared" si="0"/>
        <v>0</v>
      </c>
      <c r="I26" s="30"/>
      <c r="J26" s="31">
        <f t="shared" si="1"/>
        <v>0</v>
      </c>
      <c r="K26" s="31">
        <f t="shared" si="2"/>
        <v>0</v>
      </c>
      <c r="L26" s="31">
        <f t="shared" si="3"/>
        <v>0</v>
      </c>
      <c r="M26" s="31">
        <f t="shared" si="4"/>
        <v>0</v>
      </c>
      <c r="N26" s="31">
        <f t="shared" si="5"/>
        <v>0</v>
      </c>
      <c r="O26" s="32">
        <f t="shared" si="6"/>
        <v>0</v>
      </c>
    </row>
    <row r="27" spans="1:15" s="28" customFormat="1" ht="129" customHeight="1" x14ac:dyDescent="0.35">
      <c r="A27" s="43">
        <v>14</v>
      </c>
      <c r="B27" s="94" t="s">
        <v>63</v>
      </c>
      <c r="C27" s="93"/>
      <c r="D27" s="94">
        <v>75</v>
      </c>
      <c r="E27" s="94" t="s">
        <v>90</v>
      </c>
      <c r="F27" s="29"/>
      <c r="G27" s="30"/>
      <c r="H27" s="31">
        <f t="shared" si="0"/>
        <v>0</v>
      </c>
      <c r="I27" s="30"/>
      <c r="J27" s="31">
        <f t="shared" si="1"/>
        <v>0</v>
      </c>
      <c r="K27" s="31">
        <f t="shared" si="2"/>
        <v>0</v>
      </c>
      <c r="L27" s="31">
        <f t="shared" si="3"/>
        <v>0</v>
      </c>
      <c r="M27" s="31">
        <f t="shared" si="4"/>
        <v>0</v>
      </c>
      <c r="N27" s="31">
        <f t="shared" si="5"/>
        <v>0</v>
      </c>
      <c r="O27" s="32">
        <f t="shared" si="6"/>
        <v>0</v>
      </c>
    </row>
    <row r="28" spans="1:15" s="28" customFormat="1" ht="129" customHeight="1" x14ac:dyDescent="0.35">
      <c r="A28" s="43">
        <v>15</v>
      </c>
      <c r="B28" s="94" t="s">
        <v>64</v>
      </c>
      <c r="C28" s="93"/>
      <c r="D28" s="94">
        <v>85</v>
      </c>
      <c r="E28" s="94" t="s">
        <v>90</v>
      </c>
      <c r="F28" s="29"/>
      <c r="G28" s="30"/>
      <c r="H28" s="31">
        <f t="shared" si="0"/>
        <v>0</v>
      </c>
      <c r="I28" s="30"/>
      <c r="J28" s="31">
        <f t="shared" si="1"/>
        <v>0</v>
      </c>
      <c r="K28" s="31">
        <f t="shared" si="2"/>
        <v>0</v>
      </c>
      <c r="L28" s="31">
        <f t="shared" si="3"/>
        <v>0</v>
      </c>
      <c r="M28" s="31">
        <f t="shared" si="4"/>
        <v>0</v>
      </c>
      <c r="N28" s="31">
        <f t="shared" si="5"/>
        <v>0</v>
      </c>
      <c r="O28" s="32">
        <f t="shared" si="6"/>
        <v>0</v>
      </c>
    </row>
    <row r="29" spans="1:15" s="28" customFormat="1" ht="129" customHeight="1" x14ac:dyDescent="0.35">
      <c r="A29" s="43">
        <v>16</v>
      </c>
      <c r="B29" s="94" t="s">
        <v>65</v>
      </c>
      <c r="C29" s="93"/>
      <c r="D29" s="94">
        <v>60</v>
      </c>
      <c r="E29" s="94" t="s">
        <v>90</v>
      </c>
      <c r="F29" s="29"/>
      <c r="G29" s="30"/>
      <c r="H29" s="31">
        <f t="shared" si="0"/>
        <v>0</v>
      </c>
      <c r="I29" s="30"/>
      <c r="J29" s="31">
        <f t="shared" si="1"/>
        <v>0</v>
      </c>
      <c r="K29" s="31">
        <f t="shared" si="2"/>
        <v>0</v>
      </c>
      <c r="L29" s="31">
        <f t="shared" si="3"/>
        <v>0</v>
      </c>
      <c r="M29" s="31">
        <f t="shared" si="4"/>
        <v>0</v>
      </c>
      <c r="N29" s="31">
        <f t="shared" si="5"/>
        <v>0</v>
      </c>
      <c r="O29" s="32">
        <f t="shared" si="6"/>
        <v>0</v>
      </c>
    </row>
    <row r="30" spans="1:15" s="28" customFormat="1" ht="129" customHeight="1" x14ac:dyDescent="0.35">
      <c r="A30" s="43">
        <v>17</v>
      </c>
      <c r="B30" s="94" t="s">
        <v>66</v>
      </c>
      <c r="C30" s="93"/>
      <c r="D30" s="94">
        <v>72</v>
      </c>
      <c r="E30" s="94" t="s">
        <v>90</v>
      </c>
      <c r="F30" s="29"/>
      <c r="G30" s="30"/>
      <c r="H30" s="31">
        <f t="shared" si="0"/>
        <v>0</v>
      </c>
      <c r="I30" s="30"/>
      <c r="J30" s="31">
        <f t="shared" si="1"/>
        <v>0</v>
      </c>
      <c r="K30" s="31">
        <f t="shared" si="2"/>
        <v>0</v>
      </c>
      <c r="L30" s="31">
        <f t="shared" si="3"/>
        <v>0</v>
      </c>
      <c r="M30" s="31">
        <f t="shared" si="4"/>
        <v>0</v>
      </c>
      <c r="N30" s="31">
        <f t="shared" si="5"/>
        <v>0</v>
      </c>
      <c r="O30" s="32">
        <f t="shared" si="6"/>
        <v>0</v>
      </c>
    </row>
    <row r="31" spans="1:15" s="28" customFormat="1" ht="129" customHeight="1" x14ac:dyDescent="0.35">
      <c r="A31" s="43">
        <v>18</v>
      </c>
      <c r="B31" s="94" t="s">
        <v>67</v>
      </c>
      <c r="C31" s="93"/>
      <c r="D31" s="94">
        <v>127</v>
      </c>
      <c r="E31" s="94" t="s">
        <v>90</v>
      </c>
      <c r="F31" s="29"/>
      <c r="G31" s="30"/>
      <c r="H31" s="31">
        <f t="shared" si="0"/>
        <v>0</v>
      </c>
      <c r="I31" s="30"/>
      <c r="J31" s="31">
        <f t="shared" si="1"/>
        <v>0</v>
      </c>
      <c r="K31" s="31">
        <f t="shared" si="2"/>
        <v>0</v>
      </c>
      <c r="L31" s="31">
        <f t="shared" si="3"/>
        <v>0</v>
      </c>
      <c r="M31" s="31">
        <f t="shared" si="4"/>
        <v>0</v>
      </c>
      <c r="N31" s="31">
        <f t="shared" si="5"/>
        <v>0</v>
      </c>
      <c r="O31" s="32">
        <f t="shared" si="6"/>
        <v>0</v>
      </c>
    </row>
    <row r="32" spans="1:15" s="28" customFormat="1" ht="129" customHeight="1" x14ac:dyDescent="0.35">
      <c r="A32" s="43">
        <v>19</v>
      </c>
      <c r="B32" s="94" t="s">
        <v>68</v>
      </c>
      <c r="C32" s="93"/>
      <c r="D32" s="94">
        <v>150</v>
      </c>
      <c r="E32" s="94" t="s">
        <v>90</v>
      </c>
      <c r="F32" s="29"/>
      <c r="G32" s="30"/>
      <c r="H32" s="31">
        <f t="shared" si="0"/>
        <v>0</v>
      </c>
      <c r="I32" s="30"/>
      <c r="J32" s="31">
        <f t="shared" si="1"/>
        <v>0</v>
      </c>
      <c r="K32" s="31">
        <f t="shared" si="2"/>
        <v>0</v>
      </c>
      <c r="L32" s="31">
        <f t="shared" si="3"/>
        <v>0</v>
      </c>
      <c r="M32" s="31">
        <f t="shared" si="4"/>
        <v>0</v>
      </c>
      <c r="N32" s="31">
        <f t="shared" si="5"/>
        <v>0</v>
      </c>
      <c r="O32" s="32">
        <f t="shared" si="6"/>
        <v>0</v>
      </c>
    </row>
    <row r="33" spans="1:15" s="28" customFormat="1" ht="129" customHeight="1" x14ac:dyDescent="0.35">
      <c r="A33" s="43">
        <v>20</v>
      </c>
      <c r="B33" s="94" t="s">
        <v>69</v>
      </c>
      <c r="C33" s="93"/>
      <c r="D33" s="94">
        <v>10</v>
      </c>
      <c r="E33" s="94" t="s">
        <v>92</v>
      </c>
      <c r="F33" s="29"/>
      <c r="G33" s="30"/>
      <c r="H33" s="31">
        <f t="shared" si="0"/>
        <v>0</v>
      </c>
      <c r="I33" s="30"/>
      <c r="J33" s="31">
        <f t="shared" si="1"/>
        <v>0</v>
      </c>
      <c r="K33" s="31">
        <f t="shared" si="2"/>
        <v>0</v>
      </c>
      <c r="L33" s="31">
        <f t="shared" si="3"/>
        <v>0</v>
      </c>
      <c r="M33" s="31">
        <f t="shared" si="4"/>
        <v>0</v>
      </c>
      <c r="N33" s="31">
        <f t="shared" si="5"/>
        <v>0</v>
      </c>
      <c r="O33" s="32">
        <f t="shared" si="6"/>
        <v>0</v>
      </c>
    </row>
    <row r="34" spans="1:15" s="28" customFormat="1" ht="129" customHeight="1" x14ac:dyDescent="0.35">
      <c r="A34" s="43">
        <v>21</v>
      </c>
      <c r="B34" s="94" t="s">
        <v>70</v>
      </c>
      <c r="C34" s="93"/>
      <c r="D34" s="94">
        <v>10</v>
      </c>
      <c r="E34" s="94" t="s">
        <v>92</v>
      </c>
      <c r="F34" s="29"/>
      <c r="G34" s="30"/>
      <c r="H34" s="31">
        <f t="shared" si="0"/>
        <v>0</v>
      </c>
      <c r="I34" s="30"/>
      <c r="J34" s="31">
        <f t="shared" si="1"/>
        <v>0</v>
      </c>
      <c r="K34" s="31">
        <f t="shared" si="2"/>
        <v>0</v>
      </c>
      <c r="L34" s="31">
        <f t="shared" si="3"/>
        <v>0</v>
      </c>
      <c r="M34" s="31">
        <f t="shared" si="4"/>
        <v>0</v>
      </c>
      <c r="N34" s="31">
        <f t="shared" si="5"/>
        <v>0</v>
      </c>
      <c r="O34" s="32">
        <f t="shared" si="6"/>
        <v>0</v>
      </c>
    </row>
    <row r="35" spans="1:15" s="28" customFormat="1" ht="129" customHeight="1" x14ac:dyDescent="0.35">
      <c r="A35" s="43">
        <v>22</v>
      </c>
      <c r="B35" s="94" t="s">
        <v>71</v>
      </c>
      <c r="C35" s="93"/>
      <c r="D35" s="94">
        <v>67</v>
      </c>
      <c r="E35" s="94" t="s">
        <v>90</v>
      </c>
      <c r="F35" s="29"/>
      <c r="G35" s="30"/>
      <c r="H35" s="31">
        <f t="shared" si="0"/>
        <v>0</v>
      </c>
      <c r="I35" s="30"/>
      <c r="J35" s="31">
        <f t="shared" si="1"/>
        <v>0</v>
      </c>
      <c r="K35" s="31">
        <f t="shared" si="2"/>
        <v>0</v>
      </c>
      <c r="L35" s="31">
        <f t="shared" si="3"/>
        <v>0</v>
      </c>
      <c r="M35" s="31">
        <f t="shared" si="4"/>
        <v>0</v>
      </c>
      <c r="N35" s="31">
        <f t="shared" si="5"/>
        <v>0</v>
      </c>
      <c r="O35" s="32">
        <f t="shared" si="6"/>
        <v>0</v>
      </c>
    </row>
    <row r="36" spans="1:15" s="28" customFormat="1" ht="129" customHeight="1" x14ac:dyDescent="0.35">
      <c r="A36" s="43">
        <v>23</v>
      </c>
      <c r="B36" s="94" t="s">
        <v>72</v>
      </c>
      <c r="C36" s="93"/>
      <c r="D36" s="94">
        <v>73</v>
      </c>
      <c r="E36" s="94" t="s">
        <v>90</v>
      </c>
      <c r="F36" s="29"/>
      <c r="G36" s="30"/>
      <c r="H36" s="31">
        <f t="shared" si="0"/>
        <v>0</v>
      </c>
      <c r="I36" s="30"/>
      <c r="J36" s="31">
        <f t="shared" si="1"/>
        <v>0</v>
      </c>
      <c r="K36" s="31">
        <f t="shared" si="2"/>
        <v>0</v>
      </c>
      <c r="L36" s="31">
        <f t="shared" si="3"/>
        <v>0</v>
      </c>
      <c r="M36" s="31">
        <f t="shared" si="4"/>
        <v>0</v>
      </c>
      <c r="N36" s="31">
        <f t="shared" si="5"/>
        <v>0</v>
      </c>
      <c r="O36" s="32">
        <f t="shared" si="6"/>
        <v>0</v>
      </c>
    </row>
    <row r="37" spans="1:15" s="28" customFormat="1" ht="129" customHeight="1" x14ac:dyDescent="0.35">
      <c r="A37" s="43">
        <v>24</v>
      </c>
      <c r="B37" s="94" t="s">
        <v>73</v>
      </c>
      <c r="C37" s="93"/>
      <c r="D37" s="94">
        <v>350</v>
      </c>
      <c r="E37" s="94" t="s">
        <v>90</v>
      </c>
      <c r="F37" s="29"/>
      <c r="G37" s="30">
        <v>0</v>
      </c>
      <c r="H37" s="31">
        <f t="shared" si="0"/>
        <v>0</v>
      </c>
      <c r="I37" s="30">
        <v>0</v>
      </c>
      <c r="J37" s="31">
        <f t="shared" si="1"/>
        <v>0</v>
      </c>
      <c r="K37" s="31">
        <f t="shared" si="2"/>
        <v>0</v>
      </c>
      <c r="L37" s="31">
        <f t="shared" si="3"/>
        <v>0</v>
      </c>
      <c r="M37" s="31">
        <f t="shared" si="4"/>
        <v>0</v>
      </c>
      <c r="N37" s="31">
        <f t="shared" si="5"/>
        <v>0</v>
      </c>
      <c r="O37" s="32">
        <f t="shared" si="6"/>
        <v>0</v>
      </c>
    </row>
    <row r="38" spans="1:15" s="28" customFormat="1" ht="129" customHeight="1" x14ac:dyDescent="0.35">
      <c r="A38" s="43">
        <v>25</v>
      </c>
      <c r="B38" s="94" t="s">
        <v>74</v>
      </c>
      <c r="C38" s="93"/>
      <c r="D38" s="94">
        <v>4</v>
      </c>
      <c r="E38" s="94" t="s">
        <v>90</v>
      </c>
      <c r="F38" s="29"/>
      <c r="G38" s="30"/>
      <c r="H38" s="31">
        <f t="shared" si="0"/>
        <v>0</v>
      </c>
      <c r="I38" s="30"/>
      <c r="J38" s="31">
        <f t="shared" si="1"/>
        <v>0</v>
      </c>
      <c r="K38" s="31">
        <f t="shared" si="2"/>
        <v>0</v>
      </c>
      <c r="L38" s="31">
        <f t="shared" si="3"/>
        <v>0</v>
      </c>
      <c r="M38" s="31">
        <f t="shared" si="4"/>
        <v>0</v>
      </c>
      <c r="N38" s="31">
        <f t="shared" si="5"/>
        <v>0</v>
      </c>
      <c r="O38" s="32">
        <f t="shared" si="6"/>
        <v>0</v>
      </c>
    </row>
    <row r="39" spans="1:15" s="28" customFormat="1" ht="129" customHeight="1" x14ac:dyDescent="0.35">
      <c r="A39" s="43">
        <v>26</v>
      </c>
      <c r="B39" s="94" t="s">
        <v>75</v>
      </c>
      <c r="C39" s="93"/>
      <c r="D39" s="94">
        <v>24</v>
      </c>
      <c r="E39" s="94" t="s">
        <v>90</v>
      </c>
      <c r="F39" s="29"/>
      <c r="G39" s="30"/>
      <c r="H39" s="31">
        <f t="shared" si="0"/>
        <v>0</v>
      </c>
      <c r="I39" s="30"/>
      <c r="J39" s="31">
        <f t="shared" si="1"/>
        <v>0</v>
      </c>
      <c r="K39" s="31">
        <f t="shared" si="2"/>
        <v>0</v>
      </c>
      <c r="L39" s="31">
        <f t="shared" si="3"/>
        <v>0</v>
      </c>
      <c r="M39" s="31">
        <f t="shared" si="4"/>
        <v>0</v>
      </c>
      <c r="N39" s="31">
        <f t="shared" si="5"/>
        <v>0</v>
      </c>
      <c r="O39" s="32">
        <f t="shared" si="6"/>
        <v>0</v>
      </c>
    </row>
    <row r="40" spans="1:15" s="28" customFormat="1" ht="129" customHeight="1" x14ac:dyDescent="0.35">
      <c r="A40" s="43">
        <v>27</v>
      </c>
      <c r="B40" s="94" t="s">
        <v>76</v>
      </c>
      <c r="C40" s="93"/>
      <c r="D40" s="94">
        <v>150</v>
      </c>
      <c r="E40" s="94" t="s">
        <v>90</v>
      </c>
      <c r="F40" s="29"/>
      <c r="G40" s="30"/>
      <c r="H40" s="31">
        <f t="shared" si="0"/>
        <v>0</v>
      </c>
      <c r="I40" s="30"/>
      <c r="J40" s="31">
        <f t="shared" si="1"/>
        <v>0</v>
      </c>
      <c r="K40" s="31">
        <f t="shared" si="2"/>
        <v>0</v>
      </c>
      <c r="L40" s="31">
        <f t="shared" si="3"/>
        <v>0</v>
      </c>
      <c r="M40" s="31">
        <f t="shared" si="4"/>
        <v>0</v>
      </c>
      <c r="N40" s="31">
        <f t="shared" si="5"/>
        <v>0</v>
      </c>
      <c r="O40" s="32">
        <f t="shared" si="6"/>
        <v>0</v>
      </c>
    </row>
    <row r="41" spans="1:15" s="28" customFormat="1" ht="129" customHeight="1" x14ac:dyDescent="0.35">
      <c r="A41" s="43">
        <v>28</v>
      </c>
      <c r="B41" s="94" t="s">
        <v>77</v>
      </c>
      <c r="C41" s="93"/>
      <c r="D41" s="94">
        <v>20</v>
      </c>
      <c r="E41" s="94" t="s">
        <v>90</v>
      </c>
      <c r="F41" s="29"/>
      <c r="G41" s="30"/>
      <c r="H41" s="31">
        <f t="shared" si="0"/>
        <v>0</v>
      </c>
      <c r="I41" s="30"/>
      <c r="J41" s="31">
        <f t="shared" si="1"/>
        <v>0</v>
      </c>
      <c r="K41" s="31">
        <f t="shared" si="2"/>
        <v>0</v>
      </c>
      <c r="L41" s="31">
        <f t="shared" si="3"/>
        <v>0</v>
      </c>
      <c r="M41" s="31">
        <f t="shared" si="4"/>
        <v>0</v>
      </c>
      <c r="N41" s="31">
        <f t="shared" si="5"/>
        <v>0</v>
      </c>
      <c r="O41" s="32">
        <f t="shared" si="6"/>
        <v>0</v>
      </c>
    </row>
    <row r="42" spans="1:15" s="28" customFormat="1" ht="129" customHeight="1" x14ac:dyDescent="0.35">
      <c r="A42" s="43">
        <v>29</v>
      </c>
      <c r="B42" s="94" t="s">
        <v>78</v>
      </c>
      <c r="C42" s="93"/>
      <c r="D42" s="94">
        <v>20</v>
      </c>
      <c r="E42" s="94" t="s">
        <v>90</v>
      </c>
      <c r="F42" s="29"/>
      <c r="G42" s="30"/>
      <c r="H42" s="31">
        <f t="shared" si="0"/>
        <v>0</v>
      </c>
      <c r="I42" s="30"/>
      <c r="J42" s="31">
        <f t="shared" si="1"/>
        <v>0</v>
      </c>
      <c r="K42" s="31">
        <f t="shared" si="2"/>
        <v>0</v>
      </c>
      <c r="L42" s="31">
        <f t="shared" si="3"/>
        <v>0</v>
      </c>
      <c r="M42" s="31">
        <f t="shared" si="4"/>
        <v>0</v>
      </c>
      <c r="N42" s="31">
        <f t="shared" si="5"/>
        <v>0</v>
      </c>
      <c r="O42" s="32">
        <f t="shared" si="6"/>
        <v>0</v>
      </c>
    </row>
    <row r="43" spans="1:15" s="28" customFormat="1" ht="129" customHeight="1" x14ac:dyDescent="0.35">
      <c r="A43" s="43">
        <v>30</v>
      </c>
      <c r="B43" s="94" t="s">
        <v>79</v>
      </c>
      <c r="C43" s="93"/>
      <c r="D43" s="94">
        <v>20</v>
      </c>
      <c r="E43" s="94" t="s">
        <v>90</v>
      </c>
      <c r="F43" s="29"/>
      <c r="G43" s="30"/>
      <c r="H43" s="31">
        <f t="shared" si="0"/>
        <v>0</v>
      </c>
      <c r="I43" s="30"/>
      <c r="J43" s="31">
        <f t="shared" si="1"/>
        <v>0</v>
      </c>
      <c r="K43" s="31">
        <f t="shared" si="2"/>
        <v>0</v>
      </c>
      <c r="L43" s="31">
        <f t="shared" si="3"/>
        <v>0</v>
      </c>
      <c r="M43" s="31">
        <f t="shared" si="4"/>
        <v>0</v>
      </c>
      <c r="N43" s="31">
        <f t="shared" si="5"/>
        <v>0</v>
      </c>
      <c r="O43" s="32">
        <f t="shared" si="6"/>
        <v>0</v>
      </c>
    </row>
    <row r="44" spans="1:15" s="28" customFormat="1" ht="129" customHeight="1" x14ac:dyDescent="0.35">
      <c r="A44" s="43">
        <v>31</v>
      </c>
      <c r="B44" s="94" t="s">
        <v>80</v>
      </c>
      <c r="C44" s="93"/>
      <c r="D44" s="94">
        <v>36</v>
      </c>
      <c r="E44" s="94" t="s">
        <v>90</v>
      </c>
      <c r="F44" s="29"/>
      <c r="G44" s="30"/>
      <c r="H44" s="31">
        <f t="shared" si="0"/>
        <v>0</v>
      </c>
      <c r="I44" s="30"/>
      <c r="J44" s="31">
        <f t="shared" si="1"/>
        <v>0</v>
      </c>
      <c r="K44" s="31">
        <f t="shared" si="2"/>
        <v>0</v>
      </c>
      <c r="L44" s="31">
        <f t="shared" si="3"/>
        <v>0</v>
      </c>
      <c r="M44" s="31">
        <f t="shared" si="4"/>
        <v>0</v>
      </c>
      <c r="N44" s="31">
        <f t="shared" si="5"/>
        <v>0</v>
      </c>
      <c r="O44" s="32">
        <f t="shared" si="6"/>
        <v>0</v>
      </c>
    </row>
    <row r="45" spans="1:15" s="28" customFormat="1" ht="129" customHeight="1" x14ac:dyDescent="0.35">
      <c r="A45" s="43">
        <v>32</v>
      </c>
      <c r="B45" s="94" t="s">
        <v>81</v>
      </c>
      <c r="C45" s="93"/>
      <c r="D45" s="94">
        <v>12</v>
      </c>
      <c r="E45" s="94" t="s">
        <v>91</v>
      </c>
      <c r="F45" s="29"/>
      <c r="G45" s="30"/>
      <c r="H45" s="31">
        <f t="shared" si="0"/>
        <v>0</v>
      </c>
      <c r="I45" s="30"/>
      <c r="J45" s="31">
        <f t="shared" si="1"/>
        <v>0</v>
      </c>
      <c r="K45" s="31">
        <f t="shared" si="2"/>
        <v>0</v>
      </c>
      <c r="L45" s="31">
        <f t="shared" si="3"/>
        <v>0</v>
      </c>
      <c r="M45" s="31">
        <f t="shared" si="4"/>
        <v>0</v>
      </c>
      <c r="N45" s="31">
        <f t="shared" si="5"/>
        <v>0</v>
      </c>
      <c r="O45" s="32">
        <f t="shared" si="6"/>
        <v>0</v>
      </c>
    </row>
    <row r="46" spans="1:15" s="28" customFormat="1" ht="129" customHeight="1" x14ac:dyDescent="0.35">
      <c r="A46" s="43">
        <v>33</v>
      </c>
      <c r="B46" s="94" t="s">
        <v>82</v>
      </c>
      <c r="C46" s="93"/>
      <c r="D46" s="94">
        <v>10</v>
      </c>
      <c r="E46" s="94" t="s">
        <v>91</v>
      </c>
      <c r="F46" s="29"/>
      <c r="G46" s="30"/>
      <c r="H46" s="31">
        <f t="shared" si="0"/>
        <v>0</v>
      </c>
      <c r="I46" s="30"/>
      <c r="J46" s="31">
        <f t="shared" si="1"/>
        <v>0</v>
      </c>
      <c r="K46" s="31">
        <f t="shared" si="2"/>
        <v>0</v>
      </c>
      <c r="L46" s="31">
        <f t="shared" si="3"/>
        <v>0</v>
      </c>
      <c r="M46" s="31">
        <f t="shared" si="4"/>
        <v>0</v>
      </c>
      <c r="N46" s="31">
        <f t="shared" si="5"/>
        <v>0</v>
      </c>
      <c r="O46" s="32">
        <f t="shared" si="6"/>
        <v>0</v>
      </c>
    </row>
    <row r="47" spans="1:15" s="28" customFormat="1" ht="129" customHeight="1" x14ac:dyDescent="0.35">
      <c r="A47" s="43">
        <v>34</v>
      </c>
      <c r="B47" s="94" t="s">
        <v>83</v>
      </c>
      <c r="C47" s="93"/>
      <c r="D47" s="94">
        <v>400</v>
      </c>
      <c r="E47" s="94" t="s">
        <v>93</v>
      </c>
      <c r="F47" s="95"/>
      <c r="G47" s="30"/>
      <c r="H47" s="31">
        <f t="shared" si="0"/>
        <v>0</v>
      </c>
      <c r="I47" s="30"/>
      <c r="J47" s="31">
        <f t="shared" si="1"/>
        <v>0</v>
      </c>
      <c r="K47" s="31">
        <f t="shared" si="2"/>
        <v>0</v>
      </c>
      <c r="L47" s="31">
        <f t="shared" si="3"/>
        <v>0</v>
      </c>
      <c r="M47" s="31">
        <f t="shared" si="4"/>
        <v>0</v>
      </c>
      <c r="N47" s="31">
        <f t="shared" si="5"/>
        <v>0</v>
      </c>
      <c r="O47" s="32">
        <f t="shared" si="6"/>
        <v>0</v>
      </c>
    </row>
    <row r="48" spans="1:15" s="28" customFormat="1" ht="129" customHeight="1" x14ac:dyDescent="0.35">
      <c r="A48" s="43">
        <v>35</v>
      </c>
      <c r="B48" s="94" t="s">
        <v>84</v>
      </c>
      <c r="C48" s="93"/>
      <c r="D48" s="94">
        <v>8</v>
      </c>
      <c r="E48" s="94" t="s">
        <v>91</v>
      </c>
      <c r="F48" s="29"/>
      <c r="G48" s="30"/>
      <c r="H48" s="31">
        <f t="shared" si="0"/>
        <v>0</v>
      </c>
      <c r="I48" s="30"/>
      <c r="J48" s="31">
        <f t="shared" si="1"/>
        <v>0</v>
      </c>
      <c r="K48" s="31">
        <f t="shared" si="2"/>
        <v>0</v>
      </c>
      <c r="L48" s="31">
        <f t="shared" si="3"/>
        <v>0</v>
      </c>
      <c r="M48" s="31">
        <f t="shared" si="4"/>
        <v>0</v>
      </c>
      <c r="N48" s="31">
        <f t="shared" si="5"/>
        <v>0</v>
      </c>
      <c r="O48" s="32">
        <f t="shared" si="6"/>
        <v>0</v>
      </c>
    </row>
    <row r="49" spans="1:15" s="28" customFormat="1" ht="129" customHeight="1" x14ac:dyDescent="0.35">
      <c r="A49" s="43">
        <v>36</v>
      </c>
      <c r="B49" s="94" t="s">
        <v>85</v>
      </c>
      <c r="C49" s="93"/>
      <c r="D49" s="94">
        <v>50</v>
      </c>
      <c r="E49" s="94" t="s">
        <v>94</v>
      </c>
      <c r="F49" s="29"/>
      <c r="G49" s="30"/>
      <c r="H49" s="31">
        <f t="shared" si="0"/>
        <v>0</v>
      </c>
      <c r="I49" s="30"/>
      <c r="J49" s="31">
        <f t="shared" si="1"/>
        <v>0</v>
      </c>
      <c r="K49" s="31">
        <f t="shared" si="2"/>
        <v>0</v>
      </c>
      <c r="L49" s="31">
        <f t="shared" si="3"/>
        <v>0</v>
      </c>
      <c r="M49" s="31">
        <f t="shared" si="4"/>
        <v>0</v>
      </c>
      <c r="N49" s="31">
        <f t="shared" si="5"/>
        <v>0</v>
      </c>
      <c r="O49" s="32">
        <f t="shared" si="6"/>
        <v>0</v>
      </c>
    </row>
    <row r="50" spans="1:15" s="28" customFormat="1" ht="129" customHeight="1" x14ac:dyDescent="0.35">
      <c r="A50" s="43">
        <v>37</v>
      </c>
      <c r="B50" s="94" t="s">
        <v>86</v>
      </c>
      <c r="C50" s="93"/>
      <c r="D50" s="94">
        <v>8</v>
      </c>
      <c r="E50" s="94" t="s">
        <v>90</v>
      </c>
      <c r="F50" s="29"/>
      <c r="G50" s="30"/>
      <c r="H50" s="31">
        <f t="shared" si="0"/>
        <v>0</v>
      </c>
      <c r="I50" s="30"/>
      <c r="J50" s="31">
        <f t="shared" si="1"/>
        <v>0</v>
      </c>
      <c r="K50" s="31">
        <f t="shared" si="2"/>
        <v>0</v>
      </c>
      <c r="L50" s="31">
        <f t="shared" si="3"/>
        <v>0</v>
      </c>
      <c r="M50" s="31">
        <f t="shared" si="4"/>
        <v>0</v>
      </c>
      <c r="N50" s="31">
        <f t="shared" si="5"/>
        <v>0</v>
      </c>
      <c r="O50" s="32">
        <f t="shared" si="6"/>
        <v>0</v>
      </c>
    </row>
    <row r="51" spans="1:15" s="28" customFormat="1" ht="129" customHeight="1" x14ac:dyDescent="0.35">
      <c r="A51" s="43">
        <v>38</v>
      </c>
      <c r="B51" s="94" t="s">
        <v>87</v>
      </c>
      <c r="C51" s="93"/>
      <c r="D51" s="94">
        <v>50</v>
      </c>
      <c r="E51" s="94" t="s">
        <v>91</v>
      </c>
      <c r="F51" s="29"/>
      <c r="G51" s="30"/>
      <c r="H51" s="31">
        <f t="shared" si="0"/>
        <v>0</v>
      </c>
      <c r="I51" s="30"/>
      <c r="J51" s="31">
        <f t="shared" si="1"/>
        <v>0</v>
      </c>
      <c r="K51" s="31">
        <f t="shared" si="2"/>
        <v>0</v>
      </c>
      <c r="L51" s="31">
        <f t="shared" si="3"/>
        <v>0</v>
      </c>
      <c r="M51" s="31">
        <f t="shared" si="4"/>
        <v>0</v>
      </c>
      <c r="N51" s="31">
        <f t="shared" si="5"/>
        <v>0</v>
      </c>
      <c r="O51" s="32">
        <f t="shared" si="6"/>
        <v>0</v>
      </c>
    </row>
    <row r="52" spans="1:15" s="28" customFormat="1" ht="51" customHeight="1" x14ac:dyDescent="0.35">
      <c r="A52" s="43">
        <v>39</v>
      </c>
      <c r="B52" s="94" t="s">
        <v>88</v>
      </c>
      <c r="C52" s="93"/>
      <c r="D52" s="94">
        <v>53</v>
      </c>
      <c r="E52" s="94" t="s">
        <v>90</v>
      </c>
      <c r="F52" s="29"/>
      <c r="G52" s="30"/>
      <c r="H52" s="31">
        <f t="shared" si="0"/>
        <v>0</v>
      </c>
      <c r="I52" s="30"/>
      <c r="J52" s="31">
        <f t="shared" si="1"/>
        <v>0</v>
      </c>
      <c r="K52" s="31">
        <f t="shared" si="2"/>
        <v>0</v>
      </c>
      <c r="L52" s="31">
        <f t="shared" si="3"/>
        <v>0</v>
      </c>
      <c r="M52" s="31">
        <f t="shared" si="4"/>
        <v>0</v>
      </c>
      <c r="N52" s="31">
        <f t="shared" si="5"/>
        <v>0</v>
      </c>
      <c r="O52" s="32">
        <f t="shared" si="6"/>
        <v>0</v>
      </c>
    </row>
    <row r="53" spans="1:15" s="28" customFormat="1" ht="51" customHeight="1" thickBot="1" x14ac:dyDescent="0.4">
      <c r="A53" s="43">
        <v>40</v>
      </c>
      <c r="B53" s="94" t="s">
        <v>89</v>
      </c>
      <c r="C53" s="93"/>
      <c r="D53" s="94">
        <v>50</v>
      </c>
      <c r="E53" s="94" t="s">
        <v>90</v>
      </c>
      <c r="F53" s="29"/>
      <c r="G53" s="30"/>
      <c r="H53" s="31">
        <f t="shared" si="0"/>
        <v>0</v>
      </c>
      <c r="I53" s="30"/>
      <c r="J53" s="31">
        <f t="shared" si="1"/>
        <v>0</v>
      </c>
      <c r="K53" s="31">
        <f t="shared" si="2"/>
        <v>0</v>
      </c>
      <c r="L53" s="31">
        <f t="shared" si="3"/>
        <v>0</v>
      </c>
      <c r="M53" s="31">
        <f t="shared" si="4"/>
        <v>0</v>
      </c>
      <c r="N53" s="31">
        <f t="shared" si="5"/>
        <v>0</v>
      </c>
      <c r="O53" s="32">
        <f t="shared" si="6"/>
        <v>0</v>
      </c>
    </row>
    <row r="54" spans="1:15" s="28" customFormat="1" ht="42" customHeight="1" thickBot="1" x14ac:dyDescent="0.4">
      <c r="A54" s="74" t="s">
        <v>28</v>
      </c>
      <c r="B54" s="75"/>
      <c r="C54" s="75"/>
      <c r="D54" s="75"/>
      <c r="E54" s="75"/>
      <c r="F54" s="76"/>
      <c r="G54" s="76"/>
      <c r="H54" s="76"/>
      <c r="I54" s="76"/>
      <c r="J54" s="76"/>
      <c r="K54" s="76"/>
      <c r="L54" s="91" t="s">
        <v>29</v>
      </c>
      <c r="M54" s="92"/>
      <c r="N54" s="92"/>
      <c r="O54" s="33">
        <f>SUMIF(G:G,0%,L:L)+SUMIF(G:G,"",L:L)</f>
        <v>0</v>
      </c>
    </row>
    <row r="55" spans="1:15" s="28" customFormat="1" ht="45.75" customHeight="1" x14ac:dyDescent="0.35">
      <c r="A55" s="58" t="s">
        <v>30</v>
      </c>
      <c r="B55" s="59"/>
      <c r="C55" s="59"/>
      <c r="D55" s="59"/>
      <c r="E55" s="59"/>
      <c r="F55" s="59"/>
      <c r="G55" s="59"/>
      <c r="H55" s="59"/>
      <c r="I55" s="59"/>
      <c r="J55" s="59"/>
      <c r="K55" s="60"/>
      <c r="L55" s="85" t="s">
        <v>31</v>
      </c>
      <c r="M55" s="86"/>
      <c r="N55" s="86"/>
      <c r="O55" s="34">
        <f>SUMIF(G:G,5%,L:L)</f>
        <v>0</v>
      </c>
    </row>
    <row r="56" spans="1:15" s="28" customFormat="1" ht="40.5" customHeight="1" x14ac:dyDescent="0.35">
      <c r="A56" s="61"/>
      <c r="B56" s="62"/>
      <c r="C56" s="62"/>
      <c r="D56" s="62"/>
      <c r="E56" s="62"/>
      <c r="F56" s="62"/>
      <c r="G56" s="62"/>
      <c r="H56" s="62"/>
      <c r="I56" s="62"/>
      <c r="J56" s="62"/>
      <c r="K56" s="63"/>
      <c r="L56" s="85" t="s">
        <v>32</v>
      </c>
      <c r="M56" s="86"/>
      <c r="N56" s="86"/>
      <c r="O56" s="34">
        <f>SUMIF(G:G,19%,L:L)</f>
        <v>0</v>
      </c>
    </row>
    <row r="57" spans="1:15" s="28" customFormat="1" ht="30" customHeight="1" x14ac:dyDescent="0.35">
      <c r="A57" s="61"/>
      <c r="B57" s="62"/>
      <c r="C57" s="62"/>
      <c r="D57" s="62"/>
      <c r="E57" s="62"/>
      <c r="F57" s="62"/>
      <c r="G57" s="62"/>
      <c r="H57" s="62"/>
      <c r="I57" s="62"/>
      <c r="J57" s="62"/>
      <c r="K57" s="63"/>
      <c r="L57" s="87" t="s">
        <v>24</v>
      </c>
      <c r="M57" s="88"/>
      <c r="N57" s="88"/>
      <c r="O57" s="35">
        <f>SUM(O54:O56)</f>
        <v>0</v>
      </c>
    </row>
    <row r="58" spans="1:15" s="28" customFormat="1" ht="30" customHeight="1" x14ac:dyDescent="0.35">
      <c r="A58" s="61"/>
      <c r="B58" s="62"/>
      <c r="C58" s="62"/>
      <c r="D58" s="62"/>
      <c r="E58" s="62"/>
      <c r="F58" s="62"/>
      <c r="G58" s="62"/>
      <c r="H58" s="62"/>
      <c r="I58" s="62"/>
      <c r="J58" s="62"/>
      <c r="K58" s="63"/>
      <c r="L58" s="89" t="s">
        <v>33</v>
      </c>
      <c r="M58" s="90"/>
      <c r="N58" s="90"/>
      <c r="O58" s="36">
        <f>SUMIF(G:G,5%,M:M)</f>
        <v>0</v>
      </c>
    </row>
    <row r="59" spans="1:15" s="28" customFormat="1" ht="30" customHeight="1" x14ac:dyDescent="0.35">
      <c r="A59" s="61"/>
      <c r="B59" s="62"/>
      <c r="C59" s="62"/>
      <c r="D59" s="62"/>
      <c r="E59" s="62"/>
      <c r="F59" s="62"/>
      <c r="G59" s="62"/>
      <c r="H59" s="62"/>
      <c r="I59" s="62"/>
      <c r="J59" s="62"/>
      <c r="K59" s="63"/>
      <c r="L59" s="89" t="s">
        <v>34</v>
      </c>
      <c r="M59" s="90"/>
      <c r="N59" s="90"/>
      <c r="O59" s="36">
        <f>SUMIF(G:G,19%,M:M)</f>
        <v>0</v>
      </c>
    </row>
    <row r="60" spans="1:15" s="28" customFormat="1" ht="30" customHeight="1" x14ac:dyDescent="0.35">
      <c r="A60" s="61"/>
      <c r="B60" s="62"/>
      <c r="C60" s="62"/>
      <c r="D60" s="62"/>
      <c r="E60" s="62"/>
      <c r="F60" s="62"/>
      <c r="G60" s="62"/>
      <c r="H60" s="62"/>
      <c r="I60" s="62"/>
      <c r="J60" s="62"/>
      <c r="K60" s="63"/>
      <c r="L60" s="87" t="s">
        <v>35</v>
      </c>
      <c r="M60" s="88"/>
      <c r="N60" s="88"/>
      <c r="O60" s="35">
        <f>SUM(O58:O59)</f>
        <v>0</v>
      </c>
    </row>
    <row r="61" spans="1:15" s="28" customFormat="1" ht="42" customHeight="1" x14ac:dyDescent="0.35">
      <c r="A61" s="61"/>
      <c r="B61" s="62"/>
      <c r="C61" s="62"/>
      <c r="D61" s="62"/>
      <c r="E61" s="62"/>
      <c r="F61" s="62"/>
      <c r="G61" s="62"/>
      <c r="H61" s="62"/>
      <c r="I61" s="62"/>
      <c r="J61" s="62"/>
      <c r="K61" s="63"/>
      <c r="L61" s="85" t="s">
        <v>36</v>
      </c>
      <c r="M61" s="86"/>
      <c r="N61" s="86"/>
      <c r="O61" s="34">
        <f>SUMIF(I:I,8%,N:N)</f>
        <v>0</v>
      </c>
    </row>
    <row r="62" spans="1:15" s="28" customFormat="1" ht="37.5" customHeight="1" x14ac:dyDescent="0.35">
      <c r="A62" s="61"/>
      <c r="B62" s="62"/>
      <c r="C62" s="62"/>
      <c r="D62" s="62"/>
      <c r="E62" s="62"/>
      <c r="F62" s="62"/>
      <c r="G62" s="62"/>
      <c r="H62" s="62"/>
      <c r="I62" s="62"/>
      <c r="J62" s="62"/>
      <c r="K62" s="63"/>
      <c r="L62" s="83" t="s">
        <v>37</v>
      </c>
      <c r="M62" s="84"/>
      <c r="N62" s="84"/>
      <c r="O62" s="35">
        <f>SUM(O61)</f>
        <v>0</v>
      </c>
    </row>
    <row r="63" spans="1:15" s="28" customFormat="1" ht="57.75" customHeight="1" thickBot="1" x14ac:dyDescent="0.4">
      <c r="A63" s="64"/>
      <c r="B63" s="65"/>
      <c r="C63" s="65"/>
      <c r="D63" s="65"/>
      <c r="E63" s="65"/>
      <c r="F63" s="65"/>
      <c r="G63" s="65"/>
      <c r="H63" s="65"/>
      <c r="I63" s="65"/>
      <c r="J63" s="65"/>
      <c r="K63" s="66"/>
      <c r="L63" s="81" t="s">
        <v>38</v>
      </c>
      <c r="M63" s="82"/>
      <c r="N63" s="82"/>
      <c r="O63" s="37">
        <f>+O57+O60+O62</f>
        <v>0</v>
      </c>
    </row>
    <row r="64" spans="1:15" s="28" customFormat="1" ht="32.25" customHeight="1" x14ac:dyDescent="0.35">
      <c r="A64" s="44"/>
      <c r="B64" s="44"/>
      <c r="C64" s="44"/>
      <c r="D64" s="44"/>
      <c r="E64" s="44"/>
      <c r="F64" s="44"/>
      <c r="G64" s="44"/>
      <c r="H64" s="44"/>
      <c r="I64" s="44"/>
      <c r="J64" s="44"/>
      <c r="K64" s="44"/>
      <c r="L64" s="45"/>
      <c r="M64" s="45"/>
      <c r="N64" s="45"/>
      <c r="O64" s="46"/>
    </row>
    <row r="66" spans="1:17" ht="50.15" customHeight="1" thickBot="1" x14ac:dyDescent="0.4">
      <c r="B66" s="67"/>
      <c r="C66" s="67"/>
    </row>
    <row r="67" spans="1:17" x14ac:dyDescent="0.35">
      <c r="B67" s="49" t="s">
        <v>39</v>
      </c>
      <c r="C67" s="49"/>
    </row>
    <row r="68" spans="1:17" ht="15" customHeight="1" x14ac:dyDescent="0.35">
      <c r="M68" s="38"/>
      <c r="N68" s="39"/>
      <c r="O68" s="40"/>
    </row>
    <row r="69" spans="1:17" ht="15.75" customHeight="1" x14ac:dyDescent="0.35">
      <c r="M69" s="38"/>
      <c r="N69" s="39"/>
      <c r="O69" s="40"/>
    </row>
    <row r="70" spans="1:17" ht="15" customHeight="1" x14ac:dyDescent="0.35">
      <c r="A70" s="41" t="s">
        <v>40</v>
      </c>
      <c r="M70" s="38"/>
      <c r="N70" s="39"/>
      <c r="O70" s="40"/>
    </row>
    <row r="71" spans="1:17" x14ac:dyDescent="0.35">
      <c r="A71" s="47" t="s">
        <v>41</v>
      </c>
      <c r="B71" s="47"/>
      <c r="C71" s="47"/>
      <c r="D71" s="47"/>
      <c r="E71" s="47"/>
      <c r="F71" s="47"/>
      <c r="G71" s="47"/>
      <c r="H71" s="47"/>
      <c r="I71" s="47"/>
      <c r="J71" s="47"/>
      <c r="K71" s="47"/>
      <c r="L71" s="47"/>
      <c r="M71" s="47"/>
      <c r="N71" s="47"/>
      <c r="O71" s="47"/>
      <c r="P71" s="10"/>
      <c r="Q71" s="10"/>
    </row>
    <row r="72" spans="1:17" ht="15" customHeight="1" x14ac:dyDescent="0.35">
      <c r="A72" s="48" t="s">
        <v>42</v>
      </c>
      <c r="B72" s="48"/>
      <c r="C72" s="48"/>
      <c r="D72" s="48"/>
      <c r="E72" s="48"/>
      <c r="F72" s="48"/>
      <c r="G72" s="48"/>
      <c r="H72" s="48"/>
      <c r="I72" s="48"/>
      <c r="J72" s="48"/>
      <c r="K72" s="48"/>
      <c r="L72" s="48"/>
      <c r="M72" s="48"/>
      <c r="N72" s="48"/>
      <c r="O72" s="48"/>
      <c r="P72" s="42"/>
      <c r="Q72" s="42"/>
    </row>
    <row r="73" spans="1:17" x14ac:dyDescent="0.35">
      <c r="A73" s="47" t="s">
        <v>43</v>
      </c>
      <c r="B73" s="47"/>
      <c r="C73" s="47"/>
      <c r="D73" s="47"/>
      <c r="E73" s="47"/>
      <c r="F73" s="47"/>
      <c r="G73" s="47"/>
      <c r="H73" s="47"/>
      <c r="I73" s="47"/>
      <c r="J73" s="47"/>
      <c r="K73" s="47"/>
      <c r="L73" s="47"/>
      <c r="M73" s="47"/>
      <c r="N73" s="47"/>
      <c r="O73" s="47"/>
      <c r="P73" s="10"/>
      <c r="Q73" s="10"/>
    </row>
    <row r="74" spans="1:17" x14ac:dyDescent="0.35">
      <c r="A74" s="47" t="s">
        <v>44</v>
      </c>
      <c r="B74" s="47"/>
      <c r="C74" s="47"/>
      <c r="D74" s="47"/>
      <c r="E74" s="47"/>
      <c r="F74" s="47"/>
      <c r="G74" s="47"/>
      <c r="H74" s="47"/>
      <c r="I74" s="47"/>
      <c r="J74" s="47"/>
      <c r="K74" s="47"/>
      <c r="L74" s="47"/>
      <c r="M74" s="47"/>
      <c r="N74" s="47"/>
      <c r="O74" s="47"/>
      <c r="P74" s="10"/>
      <c r="Q74" s="10"/>
    </row>
    <row r="75" spans="1:17" x14ac:dyDescent="0.35">
      <c r="K75" s="10"/>
      <c r="L75" s="10"/>
      <c r="M75" s="10"/>
      <c r="N75" s="10"/>
    </row>
    <row r="117" spans="11:15" s="10" customFormat="1" x14ac:dyDescent="0.35">
      <c r="K117" s="12"/>
      <c r="L117" s="12"/>
      <c r="M117" s="12"/>
      <c r="N117" s="12"/>
      <c r="O117" s="12"/>
    </row>
    <row r="118" spans="11:15" s="10" customFormat="1" x14ac:dyDescent="0.35">
      <c r="K118" s="12"/>
      <c r="L118" s="12"/>
      <c r="M118" s="12"/>
      <c r="N118" s="12"/>
      <c r="O118" s="12"/>
    </row>
    <row r="119" spans="11:15" s="10" customFormat="1" x14ac:dyDescent="0.35">
      <c r="K119" s="12"/>
      <c r="L119" s="12"/>
      <c r="M119" s="12"/>
      <c r="N119" s="12"/>
      <c r="O119" s="12"/>
    </row>
    <row r="120" spans="11:15" s="10" customFormat="1" x14ac:dyDescent="0.35">
      <c r="K120" s="12"/>
      <c r="L120" s="12"/>
      <c r="M120" s="12"/>
      <c r="N120" s="12"/>
      <c r="O120" s="12"/>
    </row>
  </sheetData>
  <sheetProtection algorithmName="SHA-512" hashValue="BTUzmy/th6SWc4sURND4AdpRxJzv/jabupsgxYnX/jKGsDeWBlMRTplXfhqfL3x71uFKPAKjl1pute+/rXuagg==" saltValue="C9YR0t+gTd8gh9+mAKLrcA==" spinCount="100000" sheet="1" selectLockedCells="1"/>
  <mergeCells count="35">
    <mergeCell ref="L58:N58"/>
    <mergeCell ref="L57:N57"/>
    <mergeCell ref="L56:N56"/>
    <mergeCell ref="L55:N55"/>
    <mergeCell ref="L54:N54"/>
    <mergeCell ref="L63:N63"/>
    <mergeCell ref="L62:N62"/>
    <mergeCell ref="L61:N61"/>
    <mergeCell ref="L60:N60"/>
    <mergeCell ref="L59:N59"/>
    <mergeCell ref="A55:K63"/>
    <mergeCell ref="F9:I9"/>
    <mergeCell ref="B66:C66"/>
    <mergeCell ref="A9:B11"/>
    <mergeCell ref="D9:E9"/>
    <mergeCell ref="D11:E11"/>
    <mergeCell ref="A54:K54"/>
    <mergeCell ref="M11:N11"/>
    <mergeCell ref="M9:N9"/>
    <mergeCell ref="K9:L9"/>
    <mergeCell ref="K11:L11"/>
    <mergeCell ref="F11:I11"/>
    <mergeCell ref="A2:A5"/>
    <mergeCell ref="B2:M2"/>
    <mergeCell ref="N2:O2"/>
    <mergeCell ref="B3:M3"/>
    <mergeCell ref="N3:O3"/>
    <mergeCell ref="B4:M5"/>
    <mergeCell ref="N4:O4"/>
    <mergeCell ref="N5:O5"/>
    <mergeCell ref="A74:O74"/>
    <mergeCell ref="A73:O73"/>
    <mergeCell ref="A72:O72"/>
    <mergeCell ref="A71:O71"/>
    <mergeCell ref="B67:C6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53"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G14:G53</xm:sqref>
        </x14:dataValidation>
        <x14:dataValidation type="list" allowBlank="1" showInputMessage="1" showErrorMessage="1" xr:uid="{00000000-0002-0000-0000-000007000000}">
          <x14:formula1>
            <xm:f>Cálculos!$F$7:$F$8</xm:f>
          </x14:formula1>
          <xm:sqref>I14:I53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5" bestFit="1" customWidth="1"/>
    <col min="6" max="6" width="15" style="9" bestFit="1" customWidth="1"/>
  </cols>
  <sheetData>
    <row r="6" spans="2:6" x14ac:dyDescent="0.35">
      <c r="B6" s="2" t="s">
        <v>11</v>
      </c>
      <c r="D6" s="3" t="s">
        <v>45</v>
      </c>
      <c r="F6" s="6" t="s">
        <v>46</v>
      </c>
    </row>
    <row r="7" spans="2:6" x14ac:dyDescent="0.35">
      <c r="B7" s="1" t="s">
        <v>47</v>
      </c>
      <c r="D7" s="4">
        <v>0</v>
      </c>
      <c r="F7" s="7">
        <v>0.08</v>
      </c>
    </row>
    <row r="8" spans="2:6" x14ac:dyDescent="0.35">
      <c r="B8" s="1" t="s">
        <v>48</v>
      </c>
      <c r="D8" s="4">
        <v>0.05</v>
      </c>
      <c r="F8" s="8">
        <v>0</v>
      </c>
    </row>
    <row r="9" spans="2:6" x14ac:dyDescent="0.35">
      <c r="B9" s="1" t="s">
        <v>49</v>
      </c>
      <c r="D9" s="4">
        <v>0.19</v>
      </c>
    </row>
    <row r="10" spans="2:6" x14ac:dyDescent="0.3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angel contreras gelves</cp:lastModifiedBy>
  <cp:revision/>
  <dcterms:created xsi:type="dcterms:W3CDTF">2017-04-28T13:22:52Z</dcterms:created>
  <dcterms:modified xsi:type="dcterms:W3CDTF">2024-06-17T19:11:08Z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