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  AGENCIA DE PUBLICIDAD\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7" l="1"/>
  <c r="J23" i="7"/>
  <c r="H23" i="7"/>
  <c r="K23" i="7" s="1"/>
  <c r="L22" i="7"/>
  <c r="N22" i="7" s="1"/>
  <c r="K22" i="7"/>
  <c r="J22" i="7"/>
  <c r="H22" i="7"/>
  <c r="N21" i="7"/>
  <c r="L21" i="7"/>
  <c r="M21" i="7" s="1"/>
  <c r="J21" i="7"/>
  <c r="K21" i="7" s="1"/>
  <c r="H21" i="7"/>
  <c r="M20" i="7"/>
  <c r="L20" i="7"/>
  <c r="J20" i="7"/>
  <c r="H20" i="7"/>
  <c r="K20" i="7" s="1"/>
  <c r="L19" i="7"/>
  <c r="J19" i="7"/>
  <c r="H19" i="7"/>
  <c r="K19" i="7" s="1"/>
  <c r="L18" i="7"/>
  <c r="N18" i="7" s="1"/>
  <c r="K18" i="7"/>
  <c r="J18" i="7"/>
  <c r="H18" i="7"/>
  <c r="L17" i="7"/>
  <c r="M17" i="7" s="1"/>
  <c r="J17" i="7"/>
  <c r="H17" i="7"/>
  <c r="K17" i="7" s="1"/>
  <c r="L16" i="7"/>
  <c r="M16" i="7" s="1"/>
  <c r="J16" i="7"/>
  <c r="H16" i="7"/>
  <c r="K16" i="7" s="1"/>
  <c r="L15" i="7"/>
  <c r="J15" i="7"/>
  <c r="H15" i="7"/>
  <c r="K15" i="7" s="1"/>
  <c r="N17" i="7" l="1"/>
  <c r="M15" i="7"/>
  <c r="O15" i="7" s="1"/>
  <c r="N16" i="7"/>
  <c r="O16" i="7" s="1"/>
  <c r="O17" i="7"/>
  <c r="M19" i="7"/>
  <c r="N20" i="7"/>
  <c r="O20" i="7" s="1"/>
  <c r="O21" i="7"/>
  <c r="M23" i="7"/>
  <c r="N15" i="7"/>
  <c r="M18" i="7"/>
  <c r="O18" i="7" s="1"/>
  <c r="N19" i="7"/>
  <c r="O19" i="7" s="1"/>
  <c r="M22" i="7"/>
  <c r="O22" i="7" s="1"/>
  <c r="N23" i="7"/>
  <c r="O32" i="7"/>
  <c r="O33" i="7" s="1"/>
  <c r="O29" i="7"/>
  <c r="O27" i="7"/>
  <c r="O26" i="7"/>
  <c r="H24" i="7"/>
  <c r="J24" i="7"/>
  <c r="L24" i="7"/>
  <c r="M24" i="7" s="1"/>
  <c r="L14" i="7"/>
  <c r="M14" i="7" s="1"/>
  <c r="O30" i="7" s="1"/>
  <c r="J14" i="7"/>
  <c r="H14" i="7"/>
  <c r="O23" i="7" l="1"/>
  <c r="O25" i="7"/>
  <c r="O28" i="7" s="1"/>
  <c r="K24" i="7"/>
  <c r="N24" i="7"/>
  <c r="O24" i="7" s="1"/>
  <c r="K14" i="7"/>
  <c r="O31" i="7"/>
  <c r="N14" i="7"/>
  <c r="O14" i="7" s="1"/>
  <c r="O34" i="7" l="1"/>
</calcChain>
</file>

<file path=xl/sharedStrings.xml><?xml version="1.0" encoding="utf-8"?>
<sst xmlns="http://schemas.openxmlformats.org/spreadsheetml/2006/main" count="74" uniqueCount="62">
  <si>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</si>
  <si>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</si>
  <si>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</si>
  <si>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</si>
  <si>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</si>
  <si>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</si>
  <si>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</si>
  <si>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</si>
  <si>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</si>
  <si>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</si>
  <si>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</si>
  <si>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</si>
  <si>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</si>
  <si>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</si>
  <si>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</si>
  <si>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</si>
  <si>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</si>
  <si>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</si>
  <si>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</si>
  <si>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</si>
  <si>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</si>
  <si>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</si>
  <si>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</si>
  <si>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</si>
  <si>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</si>
  <si>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</si>
  <si>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</si>
  <si>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</si>
  <si>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</si>
  <si>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</si>
  <si>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</si>
  <si>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</si>
  <si>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</si>
  <si>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</si>
  <si>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</si>
  <si>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</si>
  <si>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</si>
  <si>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</si>
  <si>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</si>
  <si>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</si>
  <si>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</si>
  <si>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</si>
  <si>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</si>
  <si>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</si>
  <si>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</si>
  <si>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</si>
  <si>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</si>
  <si>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</si>
  <si>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</si>
  <si>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</si>
  <si>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GLOBAL</t>
  </si>
  <si>
    <t>Emisión de podcast publicitarios en radio con las siguientes características: En una emisora con cobertura y posicionamiento en la región del Sumapaz y el alto Magdalena con Dial FM. Cantidad total: 28 podcats por la duración del contrato. 4 podcats al mes. Con una duración cada uno de 10 minutos. Emitidos en la franja musical (de 9 a.m a 6 p.m). Nota: La Oficina de Comunicaciones envía los podcasts radiales a emitir.</t>
  </si>
  <si>
    <t>Emisión de 300 cuñas publicitarias en radio con las siguientes características: Cobertura: Fusagasugá. Dial: F.M. Duración: 30 segundos. Emitido en la franja musical (de 9 a.m a 6 p.m). Del mes 1 al mes 6 se emitirán 45 cuñas al mes. En el septimo mes se emitirán 30 cuñas. Nota: La Oficina de Comunicaciones envía las cuñas radiales a emitir.</t>
  </si>
  <si>
    <t>Publicación de 3 banners publicitarios en un portal web de noticias con las siguientes características: Con posicionamiento regional en Cundinamarca. Con un tamaño que se encuentre entre los rangos de: (1000 a 2000 pixeles de ancho) y (800 a 1100 pixeles de alto). Publicado durante un mes cada uno de los banner. El cotizante deberá identificar un medio de comunicación que se ajuste a tener un mayor número de visitantes en Cundinamarca. Presencia fija. Su ubicación dentro del site deberá ser un sitio que reporte el mayor número de vistas del portal web con las características mencionadas. Nota: La Oficina de Comunicaciones envía los banners a publicar.</t>
  </si>
  <si>
    <t>Publicación de 3 avisos a blanco y negro en un periódico con las siguientes características: Con posicionamiento en Fusagasugá. En página entera de acuerdo con el tamaño del periódico ya sea tamaño tabloide u oficio. Nota: La Oficina de Comunicaciones enviará el diseño del aviso a imprimir.</t>
  </si>
  <si>
    <t>Publicación de 4 avisos en blanco y negro en un periódico con las siguientes características: Cobertura nacional. Tamaño: Cuarto de página (de acuerdo con el tamaño del periódico). Nota: La Oficina de Comunicaciones enviará el diseño de los avisos.</t>
  </si>
  <si>
    <t>Publicación de 4 artículos patrocinados en un portal web de noticias con las siguientes características: Con posicionamiento nacional. Cuyo portal web alcance un mínimo de 100.000 vistas por mes. Cada artículo patrocinado debe tener una extensión como mínimo de 7 parrafos. El articulo patrocinado debe quedar alojado en el portal web que se publica. Nota1: La información y las fotografías las entrega la oficina asesora de comunicaciones.</t>
  </si>
  <si>
    <t>Emisión de 60 comerciales de televisión con las siguientes caracteristicas: En un canal con cobertura regional. Duración de cada emisión: 20 segundos. Franja de emisión: familiar. Frecuencia: Mes 1, 2, 6 y 7 se emitirán 9 comerciales por mes.  Frecuencia: Mes 3, 4 y 5 se emitirán 8 comerciales por mes.  Nota: La Oficina de Comunicaciones enviará el material a emitir.</t>
  </si>
  <si>
    <t>Publicación de tres avisos a blanco y negro en un periódico publicitario con las siguientes características: Publicado en la contraportada del periódico. Con posicionamiento y distribución en Cundinamarca. Tamaño: pagina entera de acuerdo con el tamaño del periódico. Nota: La oficina asesora de comunicaciones enviara los avisos a publicar.</t>
  </si>
  <si>
    <t>Elaboración y publicación de 20 post durante la ejecución del contrato, en redes sociales con las siguientes características: Publicados en redes sociales de emisoras. Las emisoras deben contar con cobertura a nivel nacional. Con engagement e interacción con hombres y mujeres jóvenes (entre 18 y 30 años). Los posts deberan quedar alojados en el feed de la red social en donde se publiquen. Nota1: La oficina asesora de comunicaciones entregará los insumos a publicar. Nota 2: No se requiere la gestión de contactos; el objetivo es visibilidad y divulgación de la publicidad de la Ucundinamarca en el nicho de una red social.</t>
  </si>
  <si>
    <t>Fee mensual de la agencia: El contratista deberá entregar un informe mensual con las siguientes características: Realización de un diagnóstico del impacto de las publicaciones y emisiones realizadas en los diversos medios de comunicación y redes sociales en las que se pauto. Mencionando la efectividad de las publicaciones para el posicionamiento de la marca Universidad de Cundinamarca. Debe contener información cualitativa y cuantitativa que le permita a la Entidad evaluar los resultados de su inversión publicitaria. Informar el alcance para los medios que puedan ser leídos. Incluyendo la asesoría y medición de métricas de la inversión publicitaria realizada. Adjuntando las certificaciones de las publicaciones de las pautas ATL.</t>
  </si>
  <si>
    <t>Bolsa global por valor de sesenta millones de pesos M/CTE ($ 60.000.000) más IVA  para realizar inversión publicitaria en las redes sociales (Facebook, Instagram, Google Adds, LinkedIn, TikTok) realizada desde las cuentas de la Universidad de Cundinamarca, para el posicionamiento de marca y promoción de su oferta académica. Tener en cuenta la nota técnica 7 para el manejo del valor de la 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</si>
</sst>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tabSelected="1" zoomScale="70" zoomScaleNormal="70" zoomScaleSheetLayoutView="70" zoomScalePageLayoutView="55" workbookViewId="0">
      <selection activeCell="F15" sqref="F15"/>
    </sheetView>
  </sheetViews>
  <sheetFormatPr baseColWidth="10" defaultColWidth="11.42578125" defaultRowHeight="15" x14ac:dyDescent="0.25"/>
  <cols>
    <col min="1" max="1" width="9.8554687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5" t="s">
        <v>4</v>
      </c>
    </row>
    <row r="8" spans="1:15" ht="9.9499999999999993" customHeight="1" x14ac:dyDescent="0.25">
      <c r="A8" s="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7"/>
      <c r="E10" s="8"/>
      <c r="F10" s="8"/>
      <c r="M10" s="8"/>
      <c r="N10" s="2"/>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 customHeight="1" x14ac:dyDescent="0.2">
      <c r="A14" s="26">
        <v>1</v>
      </c>
      <c r="B14" s="45" t="s">
        <v>51</v>
      </c>
      <c r="C14" s="12"/>
      <c r="D14" s="92">
        <v>28</v>
      </c>
      <c r="E14" s="44" t="s">
        <v>50</v>
      </c>
      <c r="F14" s="13"/>
      <c r="G14" s="11">
        <v>0</v>
      </c>
      <c r="H14" s="1">
        <f>+ROUND(F14*G14,0)</f>
        <v>0</v>
      </c>
      <c r="I14" s="11"/>
      <c r="J14" s="1">
        <f t="shared" ref="J14:J23" si="0">ROUND(F14*I14,0)</f>
        <v>0</v>
      </c>
      <c r="K14" s="1">
        <f t="shared" ref="K14:K23" si="1">ROUND(F14+H14+J14,0)</f>
        <v>0</v>
      </c>
      <c r="L14" s="1">
        <f t="shared" ref="L14:L23" si="2">ROUND(F14*D14,0)</f>
        <v>0</v>
      </c>
      <c r="M14" s="1">
        <f t="shared" ref="M14:M23" si="3">ROUND(L14*G14,0)</f>
        <v>0</v>
      </c>
      <c r="N14" s="1">
        <f t="shared" ref="N14:N23" si="4">ROUND(L14*I14,0)</f>
        <v>0</v>
      </c>
      <c r="O14" s="27">
        <f t="shared" ref="O14:O23" si="5">ROUND(L14+N14+M14,0)</f>
        <v>0</v>
      </c>
    </row>
    <row r="15" spans="1:15" s="9" customFormat="1" ht="102" customHeight="1" x14ac:dyDescent="0.2">
      <c r="A15" s="26">
        <v>2</v>
      </c>
      <c r="B15" s="45" t="s">
        <v>52</v>
      </c>
      <c r="C15" s="12"/>
      <c r="D15" s="92">
        <v>300</v>
      </c>
      <c r="E15" s="44" t="s">
        <v>50</v>
      </c>
      <c r="F15" s="13"/>
      <c r="G15" s="11">
        <v>0</v>
      </c>
      <c r="H15" s="1">
        <f t="shared" ref="H15:H23" si="6">+ROUND(F15*G15,0)</f>
        <v>0</v>
      </c>
      <c r="I15" s="11"/>
      <c r="J15" s="1">
        <f t="shared" si="0"/>
        <v>0</v>
      </c>
      <c r="K15" s="1">
        <f t="shared" si="1"/>
        <v>0</v>
      </c>
      <c r="L15" s="1">
        <f t="shared" si="2"/>
        <v>0</v>
      </c>
      <c r="M15" s="1">
        <f t="shared" si="3"/>
        <v>0</v>
      </c>
      <c r="N15" s="1">
        <f t="shared" si="4"/>
        <v>0</v>
      </c>
      <c r="O15" s="27">
        <f t="shared" si="5"/>
        <v>0</v>
      </c>
    </row>
    <row r="16" spans="1:15" s="9" customFormat="1" ht="151.5" customHeight="1" x14ac:dyDescent="0.2">
      <c r="A16" s="26">
        <v>3</v>
      </c>
      <c r="B16" s="45" t="s">
        <v>53</v>
      </c>
      <c r="C16" s="12"/>
      <c r="D16" s="92">
        <v>3</v>
      </c>
      <c r="E16" s="44" t="s">
        <v>50</v>
      </c>
      <c r="F16" s="13"/>
      <c r="G16" s="11">
        <v>0</v>
      </c>
      <c r="H16" s="1">
        <f t="shared" si="6"/>
        <v>0</v>
      </c>
      <c r="I16" s="11"/>
      <c r="J16" s="1">
        <f t="shared" si="0"/>
        <v>0</v>
      </c>
      <c r="K16" s="1">
        <f t="shared" si="1"/>
        <v>0</v>
      </c>
      <c r="L16" s="1">
        <f t="shared" si="2"/>
        <v>0</v>
      </c>
      <c r="M16" s="1">
        <f t="shared" si="3"/>
        <v>0</v>
      </c>
      <c r="N16" s="1">
        <f t="shared" si="4"/>
        <v>0</v>
      </c>
      <c r="O16" s="27">
        <f t="shared" si="5"/>
        <v>0</v>
      </c>
    </row>
    <row r="17" spans="1:15" s="9" customFormat="1" ht="99.75" customHeight="1" x14ac:dyDescent="0.2">
      <c r="A17" s="26">
        <v>4</v>
      </c>
      <c r="B17" s="45" t="s">
        <v>54</v>
      </c>
      <c r="C17" s="12"/>
      <c r="D17" s="92">
        <v>3</v>
      </c>
      <c r="E17" s="44" t="s">
        <v>50</v>
      </c>
      <c r="F17" s="13"/>
      <c r="G17" s="11">
        <v>0</v>
      </c>
      <c r="H17" s="1">
        <f t="shared" si="6"/>
        <v>0</v>
      </c>
      <c r="I17" s="11"/>
      <c r="J17" s="1">
        <f t="shared" si="0"/>
        <v>0</v>
      </c>
      <c r="K17" s="1">
        <f t="shared" si="1"/>
        <v>0</v>
      </c>
      <c r="L17" s="1">
        <f t="shared" si="2"/>
        <v>0</v>
      </c>
      <c r="M17" s="1">
        <f t="shared" si="3"/>
        <v>0</v>
      </c>
      <c r="N17" s="1">
        <f t="shared" si="4"/>
        <v>0</v>
      </c>
      <c r="O17" s="27">
        <f t="shared" si="5"/>
        <v>0</v>
      </c>
    </row>
    <row r="18" spans="1:15" s="9" customFormat="1" ht="97.5" customHeight="1" x14ac:dyDescent="0.2">
      <c r="A18" s="26">
        <v>5</v>
      </c>
      <c r="B18" s="45" t="s">
        <v>55</v>
      </c>
      <c r="C18" s="12"/>
      <c r="D18" s="92">
        <v>4</v>
      </c>
      <c r="E18" s="44" t="s">
        <v>50</v>
      </c>
      <c r="F18" s="13"/>
      <c r="G18" s="11">
        <v>0</v>
      </c>
      <c r="H18" s="1">
        <f t="shared" si="6"/>
        <v>0</v>
      </c>
      <c r="I18" s="11"/>
      <c r="J18" s="1">
        <f t="shared" si="0"/>
        <v>0</v>
      </c>
      <c r="K18" s="1">
        <f t="shared" si="1"/>
        <v>0</v>
      </c>
      <c r="L18" s="1">
        <f t="shared" si="2"/>
        <v>0</v>
      </c>
      <c r="M18" s="1">
        <f t="shared" si="3"/>
        <v>0</v>
      </c>
      <c r="N18" s="1">
        <f t="shared" si="4"/>
        <v>0</v>
      </c>
      <c r="O18" s="27">
        <f t="shared" si="5"/>
        <v>0</v>
      </c>
    </row>
    <row r="19" spans="1:15" s="9" customFormat="1" ht="134.25" customHeight="1" x14ac:dyDescent="0.2">
      <c r="A19" s="26">
        <v>6</v>
      </c>
      <c r="B19" s="45" t="s">
        <v>56</v>
      </c>
      <c r="C19" s="12"/>
      <c r="D19" s="92">
        <v>4</v>
      </c>
      <c r="E19" s="44" t="s">
        <v>50</v>
      </c>
      <c r="F19" s="13"/>
      <c r="G19" s="11">
        <v>0</v>
      </c>
      <c r="H19" s="1">
        <f t="shared" si="6"/>
        <v>0</v>
      </c>
      <c r="I19" s="11"/>
      <c r="J19" s="1">
        <f t="shared" si="0"/>
        <v>0</v>
      </c>
      <c r="K19" s="1">
        <f t="shared" si="1"/>
        <v>0</v>
      </c>
      <c r="L19" s="1">
        <f t="shared" si="2"/>
        <v>0</v>
      </c>
      <c r="M19" s="1">
        <f t="shared" si="3"/>
        <v>0</v>
      </c>
      <c r="N19" s="1">
        <f t="shared" si="4"/>
        <v>0</v>
      </c>
      <c r="O19" s="27">
        <f t="shared" si="5"/>
        <v>0</v>
      </c>
    </row>
    <row r="20" spans="1:15" s="9" customFormat="1" ht="112.5" customHeight="1" x14ac:dyDescent="0.2">
      <c r="A20" s="26">
        <v>7</v>
      </c>
      <c r="B20" s="45" t="s">
        <v>57</v>
      </c>
      <c r="C20" s="12"/>
      <c r="D20" s="92">
        <v>60</v>
      </c>
      <c r="E20" s="44" t="s">
        <v>50</v>
      </c>
      <c r="F20" s="13"/>
      <c r="G20" s="11">
        <v>0</v>
      </c>
      <c r="H20" s="1">
        <f t="shared" si="6"/>
        <v>0</v>
      </c>
      <c r="I20" s="11"/>
      <c r="J20" s="1">
        <f t="shared" si="0"/>
        <v>0</v>
      </c>
      <c r="K20" s="1">
        <f t="shared" si="1"/>
        <v>0</v>
      </c>
      <c r="L20" s="1">
        <f t="shared" si="2"/>
        <v>0</v>
      </c>
      <c r="M20" s="1">
        <f t="shared" si="3"/>
        <v>0</v>
      </c>
      <c r="N20" s="1">
        <f t="shared" si="4"/>
        <v>0</v>
      </c>
      <c r="O20" s="27">
        <f t="shared" si="5"/>
        <v>0</v>
      </c>
    </row>
    <row r="21" spans="1:15" s="9" customFormat="1" ht="101.25" customHeight="1" x14ac:dyDescent="0.2">
      <c r="A21" s="26">
        <v>8</v>
      </c>
      <c r="B21" s="45" t="s">
        <v>58</v>
      </c>
      <c r="C21" s="12"/>
      <c r="D21" s="92">
        <v>3</v>
      </c>
      <c r="E21" s="44" t="s">
        <v>50</v>
      </c>
      <c r="F21" s="13"/>
      <c r="G21" s="11">
        <v>0</v>
      </c>
      <c r="H21" s="1">
        <f t="shared" si="6"/>
        <v>0</v>
      </c>
      <c r="I21" s="11"/>
      <c r="J21" s="1">
        <f t="shared" si="0"/>
        <v>0</v>
      </c>
      <c r="K21" s="1">
        <f t="shared" si="1"/>
        <v>0</v>
      </c>
      <c r="L21" s="1">
        <f t="shared" si="2"/>
        <v>0</v>
      </c>
      <c r="M21" s="1">
        <f t="shared" si="3"/>
        <v>0</v>
      </c>
      <c r="N21" s="1">
        <f t="shared" si="4"/>
        <v>0</v>
      </c>
      <c r="O21" s="27">
        <f t="shared" si="5"/>
        <v>0</v>
      </c>
    </row>
    <row r="22" spans="1:15" s="9" customFormat="1" ht="169.5" customHeight="1" x14ac:dyDescent="0.2">
      <c r="A22" s="26">
        <v>9</v>
      </c>
      <c r="B22" s="45" t="s">
        <v>59</v>
      </c>
      <c r="C22" s="12"/>
      <c r="D22" s="92">
        <v>20</v>
      </c>
      <c r="E22" s="44" t="s">
        <v>50</v>
      </c>
      <c r="F22" s="13"/>
      <c r="G22" s="11">
        <v>0</v>
      </c>
      <c r="H22" s="1">
        <f t="shared" si="6"/>
        <v>0</v>
      </c>
      <c r="I22" s="11"/>
      <c r="J22" s="1">
        <f t="shared" si="0"/>
        <v>0</v>
      </c>
      <c r="K22" s="1">
        <f t="shared" si="1"/>
        <v>0</v>
      </c>
      <c r="L22" s="1">
        <f t="shared" si="2"/>
        <v>0</v>
      </c>
      <c r="M22" s="1">
        <f t="shared" si="3"/>
        <v>0</v>
      </c>
      <c r="N22" s="1">
        <f t="shared" si="4"/>
        <v>0</v>
      </c>
      <c r="O22" s="27">
        <f t="shared" si="5"/>
        <v>0</v>
      </c>
    </row>
    <row r="23" spans="1:15" s="9" customFormat="1" ht="222" customHeight="1" x14ac:dyDescent="0.2">
      <c r="A23" s="26">
        <v>10</v>
      </c>
      <c r="B23" s="45" t="s">
        <v>60</v>
      </c>
      <c r="C23" s="12"/>
      <c r="D23" s="92">
        <v>7</v>
      </c>
      <c r="E23" s="44" t="s">
        <v>50</v>
      </c>
      <c r="F23" s="13"/>
      <c r="G23" s="11">
        <v>0</v>
      </c>
      <c r="H23" s="1">
        <f t="shared" si="6"/>
        <v>0</v>
      </c>
      <c r="I23" s="11"/>
      <c r="J23" s="1">
        <f t="shared" si="0"/>
        <v>0</v>
      </c>
      <c r="K23" s="1">
        <f t="shared" si="1"/>
        <v>0</v>
      </c>
      <c r="L23" s="1">
        <f t="shared" si="2"/>
        <v>0</v>
      </c>
      <c r="M23" s="1">
        <f t="shared" si="3"/>
        <v>0</v>
      </c>
      <c r="N23" s="1">
        <f t="shared" si="4"/>
        <v>0</v>
      </c>
      <c r="O23" s="27">
        <f t="shared" si="5"/>
        <v>0</v>
      </c>
    </row>
    <row r="24" spans="1:15" s="9" customFormat="1" ht="121.5" customHeight="1" thickBot="1" x14ac:dyDescent="0.25">
      <c r="A24" s="26">
        <v>11</v>
      </c>
      <c r="B24" s="45" t="s">
        <v>61</v>
      </c>
      <c r="C24" s="12"/>
      <c r="D24" s="92">
        <v>1</v>
      </c>
      <c r="E24" s="44" t="s">
        <v>50</v>
      </c>
      <c r="F24" s="13"/>
      <c r="G24" s="11">
        <v>0</v>
      </c>
      <c r="H24" s="1">
        <f t="shared" ref="H24" si="7">+ROUND(F24*G24,0)</f>
        <v>0</v>
      </c>
      <c r="I24" s="11"/>
      <c r="J24" s="1">
        <f t="shared" ref="J24" si="8">ROUND(F24*I24,0)</f>
        <v>0</v>
      </c>
      <c r="K24" s="1">
        <f t="shared" ref="K24" si="9">ROUND(F24+H24+J24,0)</f>
        <v>0</v>
      </c>
      <c r="L24" s="1">
        <f t="shared" ref="L24" si="10">ROUND(F24*D24,0)</f>
        <v>0</v>
      </c>
      <c r="M24" s="1">
        <f t="shared" ref="M24" si="11">ROUND(L24*G24,0)</f>
        <v>0</v>
      </c>
      <c r="N24" s="1">
        <f t="shared" ref="N24" si="12">ROUND(L24*I24,0)</f>
        <v>0</v>
      </c>
      <c r="O24" s="27">
        <f t="shared" ref="O24" si="13">ROUND(L24+N24+M24,0)</f>
        <v>0</v>
      </c>
    </row>
    <row r="25" spans="1:15" s="9" customFormat="1" ht="42" customHeight="1" thickBot="1" x14ac:dyDescent="0.3">
      <c r="A25" s="78" t="s">
        <v>25</v>
      </c>
      <c r="B25" s="79"/>
      <c r="C25" s="79"/>
      <c r="D25" s="79"/>
      <c r="E25" s="79"/>
      <c r="F25" s="79"/>
      <c r="G25" s="79"/>
      <c r="H25" s="79"/>
      <c r="I25" s="79"/>
      <c r="J25" s="79"/>
      <c r="K25" s="79"/>
      <c r="L25" s="90" t="s">
        <v>26</v>
      </c>
      <c r="M25" s="91"/>
      <c r="N25" s="91"/>
      <c r="O25" s="35">
        <f>SUMIF(G:G,0%,L:L)+SUMIF(G:G,"",L:L)</f>
        <v>0</v>
      </c>
    </row>
    <row r="26" spans="1:15" s="9" customFormat="1" ht="39" customHeight="1" x14ac:dyDescent="0.25">
      <c r="A26" s="62" t="s">
        <v>47</v>
      </c>
      <c r="B26" s="63"/>
      <c r="C26" s="63"/>
      <c r="D26" s="63"/>
      <c r="E26" s="63"/>
      <c r="F26" s="63"/>
      <c r="G26" s="63"/>
      <c r="H26" s="63"/>
      <c r="I26" s="63"/>
      <c r="J26" s="63"/>
      <c r="K26" s="64"/>
      <c r="L26" s="84" t="s">
        <v>27</v>
      </c>
      <c r="M26" s="85"/>
      <c r="N26" s="85"/>
      <c r="O26" s="36">
        <f>SUMIF(G:G,5%,L:L)</f>
        <v>0</v>
      </c>
    </row>
    <row r="27" spans="1:15" s="9" customFormat="1" ht="30" customHeight="1" x14ac:dyDescent="0.25">
      <c r="A27" s="65"/>
      <c r="B27" s="66"/>
      <c r="C27" s="66"/>
      <c r="D27" s="66"/>
      <c r="E27" s="66"/>
      <c r="F27" s="66"/>
      <c r="G27" s="66"/>
      <c r="H27" s="66"/>
      <c r="I27" s="66"/>
      <c r="J27" s="66"/>
      <c r="K27" s="67"/>
      <c r="L27" s="84" t="s">
        <v>28</v>
      </c>
      <c r="M27" s="85"/>
      <c r="N27" s="85"/>
      <c r="O27" s="36">
        <f>SUMIF(G:G,19%,L:L)</f>
        <v>0</v>
      </c>
    </row>
    <row r="28" spans="1:15" s="9" customFormat="1" ht="30" customHeight="1" x14ac:dyDescent="0.25">
      <c r="A28" s="65"/>
      <c r="B28" s="66"/>
      <c r="C28" s="66"/>
      <c r="D28" s="66"/>
      <c r="E28" s="66"/>
      <c r="F28" s="66"/>
      <c r="G28" s="66"/>
      <c r="H28" s="66"/>
      <c r="I28" s="66"/>
      <c r="J28" s="66"/>
      <c r="K28" s="67"/>
      <c r="L28" s="86" t="s">
        <v>21</v>
      </c>
      <c r="M28" s="87"/>
      <c r="N28" s="87"/>
      <c r="O28" s="37">
        <f>SUM(O25:O27)</f>
        <v>0</v>
      </c>
    </row>
    <row r="29" spans="1:15" s="9" customFormat="1" ht="30" customHeight="1" x14ac:dyDescent="0.25">
      <c r="A29" s="65"/>
      <c r="B29" s="66"/>
      <c r="C29" s="66"/>
      <c r="D29" s="66"/>
      <c r="E29" s="66"/>
      <c r="F29" s="66"/>
      <c r="G29" s="66"/>
      <c r="H29" s="66"/>
      <c r="I29" s="66"/>
      <c r="J29" s="66"/>
      <c r="K29" s="67"/>
      <c r="L29" s="88" t="s">
        <v>29</v>
      </c>
      <c r="M29" s="89"/>
      <c r="N29" s="89"/>
      <c r="O29" s="38">
        <f>SUMIF(G:G,5%,M:M)</f>
        <v>0</v>
      </c>
    </row>
    <row r="30" spans="1:15" s="9" customFormat="1" ht="30" customHeight="1" x14ac:dyDescent="0.25">
      <c r="A30" s="65"/>
      <c r="B30" s="66"/>
      <c r="C30" s="66"/>
      <c r="D30" s="66"/>
      <c r="E30" s="66"/>
      <c r="F30" s="66"/>
      <c r="G30" s="66"/>
      <c r="H30" s="66"/>
      <c r="I30" s="66"/>
      <c r="J30" s="66"/>
      <c r="K30" s="67"/>
      <c r="L30" s="88" t="s">
        <v>30</v>
      </c>
      <c r="M30" s="89"/>
      <c r="N30" s="89"/>
      <c r="O30" s="38">
        <f>SUMIF(G:G,19%,M:M)</f>
        <v>0</v>
      </c>
    </row>
    <row r="31" spans="1:15" s="9" customFormat="1" ht="30" customHeight="1" x14ac:dyDescent="0.25">
      <c r="A31" s="65"/>
      <c r="B31" s="66"/>
      <c r="C31" s="66"/>
      <c r="D31" s="66"/>
      <c r="E31" s="66"/>
      <c r="F31" s="66"/>
      <c r="G31" s="66"/>
      <c r="H31" s="66"/>
      <c r="I31" s="66"/>
      <c r="J31" s="66"/>
      <c r="K31" s="67"/>
      <c r="L31" s="86" t="s">
        <v>31</v>
      </c>
      <c r="M31" s="87"/>
      <c r="N31" s="87"/>
      <c r="O31" s="37">
        <f>SUM(O29:O30)</f>
        <v>0</v>
      </c>
    </row>
    <row r="32" spans="1:15" s="9" customFormat="1" ht="30" customHeight="1" x14ac:dyDescent="0.25">
      <c r="A32" s="65"/>
      <c r="B32" s="66"/>
      <c r="C32" s="66"/>
      <c r="D32" s="66"/>
      <c r="E32" s="66"/>
      <c r="F32" s="66"/>
      <c r="G32" s="66"/>
      <c r="H32" s="66"/>
      <c r="I32" s="66"/>
      <c r="J32" s="66"/>
      <c r="K32" s="67"/>
      <c r="L32" s="84" t="s">
        <v>32</v>
      </c>
      <c r="M32" s="85"/>
      <c r="N32" s="85"/>
      <c r="O32" s="36">
        <f>SUMIF(I:I,8%,N:N)</f>
        <v>0</v>
      </c>
    </row>
    <row r="33" spans="1:17" s="9" customFormat="1" ht="37.5" customHeight="1" x14ac:dyDescent="0.25">
      <c r="A33" s="65"/>
      <c r="B33" s="66"/>
      <c r="C33" s="66"/>
      <c r="D33" s="66"/>
      <c r="E33" s="66"/>
      <c r="F33" s="66"/>
      <c r="G33" s="66"/>
      <c r="H33" s="66"/>
      <c r="I33" s="66"/>
      <c r="J33" s="66"/>
      <c r="K33" s="67"/>
      <c r="L33" s="82" t="s">
        <v>33</v>
      </c>
      <c r="M33" s="83"/>
      <c r="N33" s="83"/>
      <c r="O33" s="37">
        <f>SUM(O32)</f>
        <v>0</v>
      </c>
    </row>
    <row r="34" spans="1:17" s="9" customFormat="1" ht="32.25" customHeight="1" thickBot="1" x14ac:dyDescent="0.3">
      <c r="A34" s="68"/>
      <c r="B34" s="69"/>
      <c r="C34" s="69"/>
      <c r="D34" s="69"/>
      <c r="E34" s="69"/>
      <c r="F34" s="69"/>
      <c r="G34" s="69"/>
      <c r="H34" s="69"/>
      <c r="I34" s="69"/>
      <c r="J34" s="69"/>
      <c r="K34" s="70"/>
      <c r="L34" s="80" t="s">
        <v>34</v>
      </c>
      <c r="M34" s="81"/>
      <c r="N34" s="81"/>
      <c r="O34" s="39">
        <f>+O28+O31+O33</f>
        <v>0</v>
      </c>
    </row>
    <row r="36" spans="1:17" ht="50.1" customHeight="1" thickBot="1" x14ac:dyDescent="0.3">
      <c r="B36" s="71"/>
      <c r="C36" s="71"/>
    </row>
    <row r="37" spans="1:17" x14ac:dyDescent="0.25">
      <c r="B37" s="49" t="s">
        <v>35</v>
      </c>
      <c r="C37" s="49"/>
    </row>
    <row r="38" spans="1:17" ht="15" customHeight="1" x14ac:dyDescent="0.25">
      <c r="M38" s="41"/>
      <c r="N38" s="42"/>
      <c r="O38" s="43"/>
    </row>
    <row r="39" spans="1:17" ht="15.75" customHeight="1" x14ac:dyDescent="0.25">
      <c r="M39" s="41"/>
      <c r="N39" s="42"/>
      <c r="O39" s="43"/>
    </row>
    <row r="40" spans="1:17" ht="15" customHeight="1" x14ac:dyDescent="0.25">
      <c r="A40" s="10" t="s">
        <v>36</v>
      </c>
      <c r="M40" s="41"/>
      <c r="N40" s="42"/>
      <c r="O40" s="43"/>
    </row>
    <row r="41" spans="1:17" x14ac:dyDescent="0.25">
      <c r="A41" s="48" t="s">
        <v>37</v>
      </c>
      <c r="B41" s="48"/>
      <c r="C41" s="48"/>
      <c r="D41" s="48"/>
      <c r="E41" s="48"/>
      <c r="F41" s="48"/>
      <c r="G41" s="48"/>
      <c r="H41" s="48"/>
      <c r="I41" s="48"/>
      <c r="J41" s="48"/>
      <c r="K41" s="48"/>
      <c r="L41" s="48"/>
      <c r="M41" s="48"/>
      <c r="N41" s="48"/>
      <c r="O41" s="48"/>
      <c r="P41" s="2"/>
      <c r="Q41" s="2"/>
    </row>
    <row r="42" spans="1:17" ht="15" customHeight="1" x14ac:dyDescent="0.25">
      <c r="A42" s="47" t="s">
        <v>38</v>
      </c>
      <c r="B42" s="47"/>
      <c r="C42" s="47"/>
      <c r="D42" s="47"/>
      <c r="E42" s="47"/>
      <c r="F42" s="47"/>
      <c r="G42" s="47"/>
      <c r="H42" s="47"/>
      <c r="I42" s="47"/>
      <c r="J42" s="47"/>
      <c r="K42" s="47"/>
      <c r="L42" s="47"/>
      <c r="M42" s="47"/>
      <c r="N42" s="47"/>
      <c r="O42" s="47"/>
      <c r="P42" s="40"/>
      <c r="Q42" s="40"/>
    </row>
    <row r="43" spans="1:17" x14ac:dyDescent="0.25">
      <c r="A43" s="46" t="s">
        <v>39</v>
      </c>
      <c r="B43" s="46"/>
      <c r="C43" s="46"/>
      <c r="D43" s="46"/>
      <c r="E43" s="46"/>
      <c r="F43" s="46"/>
      <c r="G43" s="46"/>
      <c r="H43" s="46"/>
      <c r="I43" s="46"/>
      <c r="J43" s="46"/>
      <c r="K43" s="46"/>
      <c r="L43" s="46"/>
      <c r="M43" s="46"/>
      <c r="N43" s="46"/>
      <c r="O43" s="46"/>
      <c r="P43" s="5"/>
      <c r="Q43" s="5"/>
    </row>
    <row r="44" spans="1:17" x14ac:dyDescent="0.25">
      <c r="A44" s="46" t="s">
        <v>40</v>
      </c>
      <c r="B44" s="46"/>
      <c r="C44" s="46"/>
      <c r="D44" s="46"/>
      <c r="E44" s="46"/>
      <c r="F44" s="46"/>
      <c r="G44" s="46"/>
      <c r="H44" s="46"/>
      <c r="I44" s="46"/>
      <c r="J44" s="46"/>
      <c r="K44" s="46"/>
      <c r="L44" s="46"/>
      <c r="M44" s="46"/>
      <c r="N44" s="46"/>
      <c r="O44" s="46"/>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G14:G24</xm:sqref>
        </x14:dataValidation>
        <x14:dataValidation type="list" allowBlank="1" showInputMessage="1" showErrorMessage="1">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purl.org/dc/dcmitype/"/>
    <ds:schemaRef ds:uri="39f7a895-868e-4739-ab10-589c64175fbd"/>
    <ds:schemaRef ds:uri="http://schemas.microsoft.com/office/2006/documentManagement/types"/>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2024-04-30T03:43:38Z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