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INVITACIONES/INVITACION 020-PUESTOS DE TRABAJO LABORATORIO/PUBLICACION/"/>
    </mc:Choice>
  </mc:AlternateContent>
  <xr:revisionPtr revIDLastSave="1" documentId="8_{FDFFE0C6-80EC-43E9-B0C7-5F7278E1B2B6}" xr6:coauthVersionLast="47" xr6:coauthVersionMax="47" xr10:uidLastSave="{DFAFE3B0-1A11-4D6B-921B-FCE33A3FA247}"/>
  <bookViews>
    <workbookView xWindow="-108" yWindow="-108" windowWidth="23256" windowHeight="12456"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H16" i="7"/>
  <c r="J16" i="7"/>
  <c r="L16" i="7"/>
  <c r="M16" i="7" s="1"/>
  <c r="H17" i="7"/>
  <c r="J17" i="7"/>
  <c r="L17" i="7"/>
  <c r="M17" i="7" s="1"/>
  <c r="H18" i="7"/>
  <c r="J18" i="7"/>
  <c r="L18" i="7"/>
  <c r="M18" i="7" s="1"/>
  <c r="H15" i="7"/>
  <c r="J15" i="7"/>
  <c r="L15" i="7"/>
  <c r="M15" i="7" s="1"/>
  <c r="O20" i="7"/>
  <c r="L14" i="7"/>
  <c r="M14" i="7" s="1"/>
  <c r="J14" i="7"/>
  <c r="H14" i="7"/>
  <c r="O21" i="7" l="1"/>
  <c r="O24" i="7"/>
  <c r="O25" i="7" s="1"/>
  <c r="N18" i="7"/>
  <c r="O18" i="7" s="1"/>
  <c r="N17" i="7"/>
  <c r="O17" i="7" s="1"/>
  <c r="K18" i="7"/>
  <c r="K17" i="7"/>
  <c r="K15" i="7"/>
  <c r="K16" i="7"/>
  <c r="N16" i="7"/>
  <c r="O16" i="7" s="1"/>
  <c r="N15" i="7"/>
  <c r="O15" i="7" s="1"/>
  <c r="O19" i="7"/>
  <c r="K14" i="7"/>
  <c r="O26" i="7"/>
  <c r="O27" i="7" s="1"/>
  <c r="N14" i="7"/>
  <c r="O14" i="7" s="1"/>
  <c r="O22" i="7" l="1"/>
  <c r="O28" i="7"/>
</calcChain>
</file>

<file path=xl/sharedStrings.xml><?xml version="1.0" encoding="utf-8"?>
<sst xmlns="http://schemas.openxmlformats.org/spreadsheetml/2006/main" count="62" uniqueCount="56">
  <si>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</si>
  <si>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</si>
  <si>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</si>
  <si>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</si>
  <si>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</si>
  <si>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</si>
  <si>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</si>
  <si>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</si>
  <si>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</si>
  <si>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</si>
  <si>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</si>
  <si>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</si>
  <si>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</si>
  <si>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</si>
  <si>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</si>
  <si>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</si>
  <si>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</si>
  <si>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</si>
  <si>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</si>
  <si>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</si>
  <si>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</si>
  <si>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</si>
  <si>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</si>
  <si>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</si>
  <si>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</si>
  <si>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</si>
  <si>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</si>
  <si>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</si>
  <si>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</si>
  <si>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</si>
  <si>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</si>
  <si>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</si>
  <si>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</si>
  <si>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</si>
  <si>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</si>
  <si>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</si>
  <si>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</si>
  <si>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</si>
  <si>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</si>
  <si>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</si>
  <si>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</si>
  <si>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</si>
  <si>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</si>
  <si>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</si>
  <si>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</si>
  <si>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</si>
  <si>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</si>
  <si>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</si>
  <si>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</si>
  <si>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</si>
  <si>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 xml:space="preserve">Suministro y puesta en marcha de puesto (Escritorio) dimensiones 240 cms largo x 75 cms ancho x 75 cms alto, superficie de trabajo en material aglomerado, (30 mm) de espesor flotada y enchapada por ambas caras, superior en laminado de alta presión termo fundida de alto tráfico, superficie superior en formica (f8) e inferior en formica (f6), Cantos enchapados con borde rígido en PVC de 2mm de espesor, sistema de enchape termo fundido, colores y texturas a elegir. Patas en tubo COLD ROLLED calibre 18 con soldadura tipo MIG y pintura en polvo electroestático color a elegir. Nivelador en polipropileno de alto impacto 5 mm espesor. Incluye 3 Gromet  manual metálico superior con tapa abatible para conexión de equipos (corriente regulada 2 salidas y punto de red cada uno) color y cantidad de compuestos a elegir, incluye conexión al punto eléctrico con cable encauchetado y clavija (mínimo 2.5 m). Con canaleta donde tenga: 3 tomas dobles reguladas para un total de 6 puntos y 3 puntos de internet (ubicación a convenir). Incluye todos los herrajes y elementos necesarios para su instalación escritorio y tomas.                                          </t>
  </si>
  <si>
    <t>Suministro y puesta en marcha de puesto (Escritorio) dimensiones 160 cms largo x 60 cms ancho x 75 cms alto, superficie de trabajo en material aglomerado, (30 mm) de espesor flotada y enchapada por ambas caras, superior en laminado de alta presión termo fundida de alto tráfico, superficie superior en formica (f8) e inferior en formica (f6), Cantos enchapados con borde rígido en PVC de 2mm de espesor, sistema de enchape termo fundido, colores y texturas a elegir. Patas en tubo COLD ROLLED calibre 18 con soldadura tipo MIG y pintura en polvo electroestático color a elegir. Nivelador en polipropileno de alto impacto 5 mm espesor. Incluye 2 Gromet  manual metálico superior con tapa abatible para conexión de equipos (corriente regulada 2 salidas y punto de red cada uno) color y cantidad de compuestos a elegir, incluye conexión al punto eléctrico con cable encauchetado y clavija (mínimo 2.5 m). Con canaleta donde tenga: 2 tomas dobles reguladas para un total de 4 puntos y 2 puntos de red internet (ubicación a convenir). Incluye todos los herrajes y elementos necesarios para su instalación escritorio y tomas.</t>
  </si>
  <si>
    <t>suministro y puesta en marcha de puesto (Escritorio) dimensiones 450 cms largo x 140 cms ancho x 75 cms alto, superficie de trabajo en material aglomerado, (30 mm) de espesor flotada y enchapada por ambas caras, superior en laminado de alta presión termo fundida de alto tráfico, superficie superior en formica (f8) e inferior en formica (f6), Cantos enchapados con borde rígido en PVC de 2mm de espesor, sistema de enchape termo fundido, colores y texturas a elegir. Patas en tubo COLD ROLLED calibre 18 con soldadura tipo MIG y pintura en polvo electroestático color a elegir. Nivelador en polipropileno de alto impacto 5 mm espesor. Incluye 10 Gromet manual metálico superior con tapa abatible para conexión de equipos (corriente regulada 2 salidas y punto de red cada uno) color y cantidad de compuestos a elegir, incluye conexión al punto eléctrico con cable encauchetado y clavija (mínimo 2.5 m). Con canaleta donde tenga: 10 tomas dobles reguladas para un total de 20 puntos y 10 puntos de red internet (ubicación a convenir). Incluye todos los herrajes y elementos necesarios para su instalación escritorio y tomas.</t>
  </si>
  <si>
    <t xml:space="preserve">Suministro y puesta en marcha de puesto (Escritorio) dimensiones 120 cms largo x 70 cms ancho x 75 cms alto, superficie de trabajo en material aglomerado, (30 mm) de espesor flotada y enchapada por ambas caras, superior en laminado de alta presión termo fundida de alto tráfico, superficie superior en formica (f8) e inferior en formica (f6), Cantos enchapados con borde rígido en PVC de 2mm de espesor, sistema de enchape termo fundido, colores y texturas a elegir. Patas en tubo COLD ROLLED calibre 18 con soldadura tipo MIG y pintura en polvo electroestático color a elegir. Nivelador en polipropileno de alto impacto 5 mm espesor. Incluye 1 Gromet  manual metálico superior con tapa abatible para conexión de equipos (corriente regulada 2 salidas y punto de red cada uno) color y cantidad de compuestos a elegir, incluye conexión al punto eléctrico con cable encauchetado y clavija (mínimo 2.5 m). Con canaleta donde tenga: 1 tomas dobles reguladas para un total de 2 puntos y 1 punto de red internet (ubicación a convenir). Incluye todos los herrajes y elementos necesarios para su instalación escritorio y tomas.              </t>
  </si>
  <si>
    <t>Suministro de sillas cuatro patas• Inyectada en polipropileno texturizado espesor 3 mm• Cobertor plástico de protección• Estructura metálica 4 patas en tubería COLL ROLLED calibre14 con recubrimiento en pintura electroestática.• Cubierta de goma con tope antideslizante por cada pata.• Capacidad de carga vertical de 170 kg y horizontal de 40 kg• Diseño y color por elegir• Las medidas de la silla deben cumplir con las normas NTP-242 y NTC4734 requisitos de ergonomía. Incluye instalación.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</si>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</sst>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2" fillId="0" borderId="32" xfId="0" applyFont="1" applyBorder="1" applyAlignment="1" applyProtection="1">
      <alignment horizontal="center" vertical="center"/>
      <protection hidden="1"/>
    </xf>
    <xf numFmtId="0" fontId="32" fillId="0" borderId="26" xfId="0" applyFont="1" applyBorder="1" applyAlignment="1">
      <alignment horizontal="left" wrapText="1"/>
    </xf>
    <xf numFmtId="0" fontId="32" fillId="0" borderId="26" xfId="0" applyFont="1" applyBorder="1" applyAlignment="1">
      <alignment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B1" zoomScale="70" zoomScaleNormal="70" zoomScaleSheetLayoutView="70" zoomScalePageLayoutView="55" workbookViewId="0">
      <selection activeCell="G17" sqref="G17"/>
    </sheetView>
  </sheetViews>
  <sheetFormatPr baseColWidth="10" defaultColWidth="11.44140625" defaultRowHeight="14.4" x14ac:dyDescent="0.3"/>
  <cols>
    <col min="1" max="1" width="10.44140625" style="2" customWidth="1"/>
    <col min="2" max="2" width="72.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7"/>
      <c r="B2" s="88" t="s">
        <v>0</v>
      </c>
      <c r="C2" s="88"/>
      <c r="D2" s="88"/>
      <c r="E2" s="88"/>
      <c r="F2" s="88"/>
      <c r="G2" s="88"/>
      <c r="H2" s="88"/>
      <c r="I2" s="88"/>
      <c r="J2" s="88"/>
      <c r="K2" s="88"/>
      <c r="L2" s="88"/>
      <c r="M2" s="88"/>
      <c r="N2" s="89" t="s">
        <v>1</v>
      </c>
      <c r="O2" s="89"/>
    </row>
    <row r="3" spans="1:15" ht="15.75" customHeight="1" x14ac:dyDescent="0.3">
      <c r="A3" s="87"/>
      <c r="B3" s="88" t="s">
        <v>2</v>
      </c>
      <c r="C3" s="88"/>
      <c r="D3" s="88"/>
      <c r="E3" s="88"/>
      <c r="F3" s="88"/>
      <c r="G3" s="88"/>
      <c r="H3" s="88"/>
      <c r="I3" s="88"/>
      <c r="J3" s="88"/>
      <c r="K3" s="88"/>
      <c r="L3" s="88"/>
      <c r="M3" s="88"/>
      <c r="N3" s="89" t="s">
        <v>3</v>
      </c>
      <c r="O3" s="89"/>
    </row>
    <row r="4" spans="1:15" ht="16.5" customHeight="1" x14ac:dyDescent="0.3">
      <c r="A4" s="87"/>
      <c r="B4" s="88" t="s">
        <v>4</v>
      </c>
      <c r="C4" s="88"/>
      <c r="D4" s="88"/>
      <c r="E4" s="88"/>
      <c r="F4" s="88"/>
      <c r="G4" s="88"/>
      <c r="H4" s="88"/>
      <c r="I4" s="88"/>
      <c r="J4" s="88"/>
      <c r="K4" s="88"/>
      <c r="L4" s="88"/>
      <c r="M4" s="88"/>
      <c r="N4" s="89" t="s">
        <v>5</v>
      </c>
      <c r="O4" s="89"/>
    </row>
    <row r="5" spans="1:15" ht="15" customHeight="1" x14ac:dyDescent="0.3">
      <c r="A5" s="87"/>
      <c r="B5" s="88"/>
      <c r="C5" s="88"/>
      <c r="D5" s="88"/>
      <c r="E5" s="88"/>
      <c r="F5" s="88"/>
      <c r="G5" s="88"/>
      <c r="H5" s="88"/>
      <c r="I5" s="88"/>
      <c r="J5" s="88"/>
      <c r="K5" s="88"/>
      <c r="L5" s="88"/>
      <c r="M5" s="88"/>
      <c r="N5" s="89" t="s">
        <v>6</v>
      </c>
      <c r="O5" s="89"/>
    </row>
    <row r="7" spans="1:15" x14ac:dyDescent="0.3">
      <c r="A7" s="5" t="s">
        <v>7</v>
      </c>
    </row>
    <row r="8" spans="1:15" ht="9.9" customHeight="1" x14ac:dyDescent="0.3">
      <c r="A8" s="6"/>
    </row>
    <row r="9" spans="1:15" ht="30" customHeight="1" x14ac:dyDescent="0.3">
      <c r="A9" s="73" t="s">
        <v>8</v>
      </c>
      <c r="B9" s="74"/>
      <c r="D9" s="79" t="s">
        <v>9</v>
      </c>
      <c r="E9" s="80"/>
      <c r="F9" s="69"/>
      <c r="G9" s="70"/>
      <c r="H9" s="70"/>
      <c r="I9" s="71"/>
      <c r="K9" s="79" t="s">
        <v>10</v>
      </c>
      <c r="L9" s="80"/>
      <c r="M9" s="85"/>
      <c r="N9" s="86"/>
    </row>
    <row r="10" spans="1:15" ht="8.25" customHeight="1" x14ac:dyDescent="0.3">
      <c r="A10" s="75"/>
      <c r="B10" s="76"/>
      <c r="C10" s="7"/>
      <c r="E10" s="8"/>
      <c r="F10" s="8"/>
      <c r="M10" s="8"/>
      <c r="N10" s="2"/>
    </row>
    <row r="11" spans="1:15" ht="30" customHeight="1" x14ac:dyDescent="0.3">
      <c r="A11" s="77"/>
      <c r="B11" s="78"/>
      <c r="D11" s="79" t="s">
        <v>11</v>
      </c>
      <c r="E11" s="80"/>
      <c r="F11" s="69"/>
      <c r="G11" s="70"/>
      <c r="H11" s="70"/>
      <c r="I11" s="71"/>
      <c r="K11" s="79" t="s">
        <v>12</v>
      </c>
      <c r="L11" s="80"/>
      <c r="M11" s="83"/>
      <c r="N11" s="84"/>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316.2" customHeight="1" x14ac:dyDescent="0.25">
      <c r="A14" s="45">
        <v>1</v>
      </c>
      <c r="B14" s="46" t="s">
        <v>50</v>
      </c>
      <c r="C14" s="12"/>
      <c r="D14" s="44">
        <v>7</v>
      </c>
      <c r="E14" s="13" t="s">
        <v>55</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89.8" customHeight="1" x14ac:dyDescent="0.25">
      <c r="A15" s="45">
        <v>2</v>
      </c>
      <c r="B15" s="47" t="s">
        <v>51</v>
      </c>
      <c r="C15" s="12"/>
      <c r="D15" s="44">
        <v>12</v>
      </c>
      <c r="E15" s="13" t="s">
        <v>55</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302.39999999999998" customHeight="1" x14ac:dyDescent="0.25">
      <c r="A16" s="45">
        <v>3</v>
      </c>
      <c r="B16" s="47" t="s">
        <v>52</v>
      </c>
      <c r="C16" s="12"/>
      <c r="D16" s="44">
        <v>2</v>
      </c>
      <c r="E16" s="13" t="s">
        <v>55</v>
      </c>
      <c r="F16" s="14"/>
      <c r="G16" s="11"/>
      <c r="H16" s="1">
        <f t="shared" ref="H16:H18" si="13">+ROUND(F16*G16,0)</f>
        <v>0</v>
      </c>
      <c r="I16" s="11"/>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7">
        <f t="shared" ref="O16:O18" si="19">ROUND(L16+N16+M16,0)</f>
        <v>0</v>
      </c>
    </row>
    <row r="17" spans="1:15" s="9" customFormat="1" ht="294.60000000000002" customHeight="1" x14ac:dyDescent="0.25">
      <c r="A17" s="45">
        <v>4</v>
      </c>
      <c r="B17" s="47" t="s">
        <v>53</v>
      </c>
      <c r="C17" s="12"/>
      <c r="D17" s="44">
        <v>13</v>
      </c>
      <c r="E17" s="13" t="s">
        <v>55</v>
      </c>
      <c r="F17" s="14"/>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53" customHeight="1" thickBot="1" x14ac:dyDescent="0.3">
      <c r="A18" s="45">
        <v>5</v>
      </c>
      <c r="B18" s="47" t="s">
        <v>54</v>
      </c>
      <c r="C18" s="12"/>
      <c r="D18" s="44">
        <v>108</v>
      </c>
      <c r="E18" s="13" t="s">
        <v>55</v>
      </c>
      <c r="F18" s="14"/>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42" customHeight="1" thickBot="1" x14ac:dyDescent="0.35">
      <c r="A19" s="81" t="s">
        <v>28</v>
      </c>
      <c r="B19" s="82"/>
      <c r="C19" s="82"/>
      <c r="D19" s="82"/>
      <c r="E19" s="82"/>
      <c r="F19" s="82"/>
      <c r="G19" s="82"/>
      <c r="H19" s="82"/>
      <c r="I19" s="82"/>
      <c r="J19" s="82"/>
      <c r="K19" s="82"/>
      <c r="L19" s="54" t="s">
        <v>29</v>
      </c>
      <c r="M19" s="55"/>
      <c r="N19" s="55"/>
      <c r="O19" s="35">
        <f>SUMIF(G:G,0%,L:L)+SUMIF(G:G,"",L:L)</f>
        <v>0</v>
      </c>
    </row>
    <row r="20" spans="1:15" s="9" customFormat="1" ht="39" customHeight="1" x14ac:dyDescent="0.3">
      <c r="A20" s="60" t="s">
        <v>30</v>
      </c>
      <c r="B20" s="61"/>
      <c r="C20" s="61"/>
      <c r="D20" s="61"/>
      <c r="E20" s="61"/>
      <c r="F20" s="61"/>
      <c r="G20" s="61"/>
      <c r="H20" s="61"/>
      <c r="I20" s="61"/>
      <c r="J20" s="61"/>
      <c r="K20" s="62"/>
      <c r="L20" s="52" t="s">
        <v>31</v>
      </c>
      <c r="M20" s="53"/>
      <c r="N20" s="53"/>
      <c r="O20" s="36">
        <f>SUMIF(G:G,5%,L:L)</f>
        <v>0</v>
      </c>
    </row>
    <row r="21" spans="1:15" s="9" customFormat="1" ht="30" customHeight="1" x14ac:dyDescent="0.3">
      <c r="A21" s="63"/>
      <c r="B21" s="64"/>
      <c r="C21" s="64"/>
      <c r="D21" s="64"/>
      <c r="E21" s="64"/>
      <c r="F21" s="64"/>
      <c r="G21" s="64"/>
      <c r="H21" s="64"/>
      <c r="I21" s="64"/>
      <c r="J21" s="64"/>
      <c r="K21" s="65"/>
      <c r="L21" s="52" t="s">
        <v>32</v>
      </c>
      <c r="M21" s="53"/>
      <c r="N21" s="53"/>
      <c r="O21" s="36">
        <f>SUMIF(G:G,19%,L:L)</f>
        <v>0</v>
      </c>
    </row>
    <row r="22" spans="1:15" s="9" customFormat="1" ht="30" customHeight="1" x14ac:dyDescent="0.3">
      <c r="A22" s="63"/>
      <c r="B22" s="64"/>
      <c r="C22" s="64"/>
      <c r="D22" s="64"/>
      <c r="E22" s="64"/>
      <c r="F22" s="64"/>
      <c r="G22" s="64"/>
      <c r="H22" s="64"/>
      <c r="I22" s="64"/>
      <c r="J22" s="64"/>
      <c r="K22" s="65"/>
      <c r="L22" s="50" t="s">
        <v>24</v>
      </c>
      <c r="M22" s="51"/>
      <c r="N22" s="51"/>
      <c r="O22" s="37">
        <f>SUM(O19:O21)</f>
        <v>0</v>
      </c>
    </row>
    <row r="23" spans="1:15" s="9" customFormat="1" ht="30" customHeight="1" x14ac:dyDescent="0.3">
      <c r="A23" s="63"/>
      <c r="B23" s="64"/>
      <c r="C23" s="64"/>
      <c r="D23" s="64"/>
      <c r="E23" s="64"/>
      <c r="F23" s="64"/>
      <c r="G23" s="64"/>
      <c r="H23" s="64"/>
      <c r="I23" s="64"/>
      <c r="J23" s="64"/>
      <c r="K23" s="65"/>
      <c r="L23" s="48" t="s">
        <v>33</v>
      </c>
      <c r="M23" s="49"/>
      <c r="N23" s="49"/>
      <c r="O23" s="38">
        <f>SUMIF(G:G,5%,M:M)</f>
        <v>0</v>
      </c>
    </row>
    <row r="24" spans="1:15" s="9" customFormat="1" ht="30" customHeight="1" x14ac:dyDescent="0.3">
      <c r="A24" s="63"/>
      <c r="B24" s="64"/>
      <c r="C24" s="64"/>
      <c r="D24" s="64"/>
      <c r="E24" s="64"/>
      <c r="F24" s="64"/>
      <c r="G24" s="64"/>
      <c r="H24" s="64"/>
      <c r="I24" s="64"/>
      <c r="J24" s="64"/>
      <c r="K24" s="65"/>
      <c r="L24" s="48" t="s">
        <v>34</v>
      </c>
      <c r="M24" s="49"/>
      <c r="N24" s="49"/>
      <c r="O24" s="38">
        <f>SUMIF(G:G,19%,M:M)</f>
        <v>0</v>
      </c>
    </row>
    <row r="25" spans="1:15" s="9" customFormat="1" ht="30" customHeight="1" x14ac:dyDescent="0.3">
      <c r="A25" s="63"/>
      <c r="B25" s="64"/>
      <c r="C25" s="64"/>
      <c r="D25" s="64"/>
      <c r="E25" s="64"/>
      <c r="F25" s="64"/>
      <c r="G25" s="64"/>
      <c r="H25" s="64"/>
      <c r="I25" s="64"/>
      <c r="J25" s="64"/>
      <c r="K25" s="65"/>
      <c r="L25" s="50" t="s">
        <v>35</v>
      </c>
      <c r="M25" s="51"/>
      <c r="N25" s="51"/>
      <c r="O25" s="37">
        <f>SUM(O23:O24)</f>
        <v>0</v>
      </c>
    </row>
    <row r="26" spans="1:15" s="9" customFormat="1" ht="30" customHeight="1" x14ac:dyDescent="0.3">
      <c r="A26" s="63"/>
      <c r="B26" s="64"/>
      <c r="C26" s="64"/>
      <c r="D26" s="64"/>
      <c r="E26" s="64"/>
      <c r="F26" s="64"/>
      <c r="G26" s="64"/>
      <c r="H26" s="64"/>
      <c r="I26" s="64"/>
      <c r="J26" s="64"/>
      <c r="K26" s="65"/>
      <c r="L26" s="52" t="s">
        <v>36</v>
      </c>
      <c r="M26" s="53"/>
      <c r="N26" s="53"/>
      <c r="O26" s="36">
        <f>SUMIF(I:I,8%,N:N)</f>
        <v>0</v>
      </c>
    </row>
    <row r="27" spans="1:15" s="9" customFormat="1" ht="37.5" customHeight="1" x14ac:dyDescent="0.3">
      <c r="A27" s="63"/>
      <c r="B27" s="64"/>
      <c r="C27" s="64"/>
      <c r="D27" s="64"/>
      <c r="E27" s="64"/>
      <c r="F27" s="64"/>
      <c r="G27" s="64"/>
      <c r="H27" s="64"/>
      <c r="I27" s="64"/>
      <c r="J27" s="64"/>
      <c r="K27" s="65"/>
      <c r="L27" s="58" t="s">
        <v>37</v>
      </c>
      <c r="M27" s="59"/>
      <c r="N27" s="59"/>
      <c r="O27" s="37">
        <f>SUM(O26)</f>
        <v>0</v>
      </c>
    </row>
    <row r="28" spans="1:15" s="9" customFormat="1" ht="32.25" customHeight="1" thickBot="1" x14ac:dyDescent="0.35">
      <c r="A28" s="66"/>
      <c r="B28" s="67"/>
      <c r="C28" s="67"/>
      <c r="D28" s="67"/>
      <c r="E28" s="67"/>
      <c r="F28" s="67"/>
      <c r="G28" s="67"/>
      <c r="H28" s="67"/>
      <c r="I28" s="67"/>
      <c r="J28" s="67"/>
      <c r="K28" s="68"/>
      <c r="L28" s="56" t="s">
        <v>38</v>
      </c>
      <c r="M28" s="57"/>
      <c r="N28" s="57"/>
      <c r="O28" s="39">
        <f>+O22+O25+O27</f>
        <v>0</v>
      </c>
    </row>
    <row r="30" spans="1:15" ht="50.1" customHeight="1" thickBot="1" x14ac:dyDescent="0.35">
      <c r="B30" s="72"/>
      <c r="C30" s="72"/>
    </row>
    <row r="31" spans="1:15" x14ac:dyDescent="0.3">
      <c r="B31" s="93" t="s">
        <v>39</v>
      </c>
      <c r="C31" s="93"/>
    </row>
    <row r="32" spans="1:15" ht="15" customHeight="1" x14ac:dyDescent="0.3">
      <c r="M32" s="41"/>
      <c r="N32" s="42"/>
      <c r="O32" s="43"/>
    </row>
    <row r="33" spans="1:17" ht="15.75" customHeight="1" x14ac:dyDescent="0.3">
      <c r="M33" s="41"/>
      <c r="N33" s="42"/>
      <c r="O33" s="43"/>
    </row>
    <row r="34" spans="1:17" ht="15" customHeight="1" x14ac:dyDescent="0.3">
      <c r="A34" s="10" t="s">
        <v>40</v>
      </c>
      <c r="M34" s="41"/>
      <c r="N34" s="42"/>
      <c r="O34" s="43"/>
    </row>
    <row r="35" spans="1:17" x14ac:dyDescent="0.3">
      <c r="A35" s="92" t="s">
        <v>41</v>
      </c>
      <c r="B35" s="92"/>
      <c r="C35" s="92"/>
      <c r="D35" s="92"/>
      <c r="E35" s="92"/>
      <c r="F35" s="92"/>
      <c r="G35" s="92"/>
      <c r="H35" s="92"/>
      <c r="I35" s="92"/>
      <c r="J35" s="92"/>
      <c r="K35" s="92"/>
      <c r="L35" s="92"/>
      <c r="M35" s="92"/>
      <c r="N35" s="92"/>
      <c r="O35" s="92"/>
      <c r="P35" s="2"/>
      <c r="Q35" s="2"/>
    </row>
    <row r="36" spans="1:17" ht="15" customHeight="1" x14ac:dyDescent="0.3">
      <c r="A36" s="91" t="s">
        <v>42</v>
      </c>
      <c r="B36" s="91"/>
      <c r="C36" s="91"/>
      <c r="D36" s="91"/>
      <c r="E36" s="91"/>
      <c r="F36" s="91"/>
      <c r="G36" s="91"/>
      <c r="H36" s="91"/>
      <c r="I36" s="91"/>
      <c r="J36" s="91"/>
      <c r="K36" s="91"/>
      <c r="L36" s="91"/>
      <c r="M36" s="91"/>
      <c r="N36" s="91"/>
      <c r="O36" s="91"/>
      <c r="P36" s="40"/>
      <c r="Q36" s="40"/>
    </row>
    <row r="37" spans="1:17" x14ac:dyDescent="0.3">
      <c r="A37" s="90" t="s">
        <v>43</v>
      </c>
      <c r="B37" s="90"/>
      <c r="C37" s="90"/>
      <c r="D37" s="90"/>
      <c r="E37" s="90"/>
      <c r="F37" s="90"/>
      <c r="G37" s="90"/>
      <c r="H37" s="90"/>
      <c r="I37" s="90"/>
      <c r="J37" s="90"/>
      <c r="K37" s="90"/>
      <c r="L37" s="90"/>
      <c r="M37" s="90"/>
      <c r="N37" s="90"/>
      <c r="O37" s="90"/>
      <c r="P37" s="5"/>
      <c r="Q37" s="5"/>
    </row>
    <row r="38" spans="1:17" x14ac:dyDescent="0.3">
      <c r="A38" s="90" t="s">
        <v>44</v>
      </c>
      <c r="B38" s="90"/>
      <c r="C38" s="90"/>
      <c r="D38" s="90"/>
      <c r="E38" s="90"/>
      <c r="F38" s="90"/>
      <c r="G38" s="90"/>
      <c r="H38" s="90"/>
      <c r="I38" s="90"/>
      <c r="J38" s="90"/>
      <c r="K38" s="90"/>
      <c r="L38" s="90"/>
      <c r="M38" s="90"/>
      <c r="N38" s="90"/>
      <c r="O38" s="90"/>
      <c r="P38" s="5"/>
      <c r="Q38" s="5"/>
    </row>
    <row r="39" spans="1:17" x14ac:dyDescent="0.3">
      <c r="K39" s="2"/>
      <c r="L39" s="2"/>
      <c r="M39" s="2"/>
      <c r="N39" s="2"/>
    </row>
    <row r="81" spans="11:15" s="2" customFormat="1" x14ac:dyDescent="0.3">
      <c r="K81" s="4"/>
      <c r="L81" s="4"/>
      <c r="M81" s="4"/>
      <c r="N81" s="4"/>
      <c r="O81" s="4"/>
    </row>
    <row r="82" spans="11:15" s="2" customFormat="1" x14ac:dyDescent="0.3">
      <c r="K82" s="4"/>
      <c r="L82" s="4"/>
      <c r="M82" s="4"/>
      <c r="N82" s="4"/>
      <c r="O82" s="4"/>
    </row>
    <row r="83" spans="11:15" s="2" customFormat="1" x14ac:dyDescent="0.3">
      <c r="K83" s="4"/>
      <c r="L83" s="4"/>
      <c r="M83" s="4"/>
      <c r="N83" s="4"/>
      <c r="O83" s="4"/>
    </row>
    <row r="84" spans="11:15" s="2" customFormat="1" x14ac:dyDescent="0.3">
      <c r="K84" s="4"/>
      <c r="L84" s="4"/>
      <c r="M84" s="4"/>
      <c r="N84" s="4"/>
      <c r="O84" s="4"/>
    </row>
  </sheetData>
  <sheetProtection algorithmName="SHA-512" hashValue="IPUSJ4LFVMbSoD1WufqiEVoO/VJum/7BpxfWq4R/OcILkiDOh3lZUa9QvfVLiON/oypo/Y5Vo6M2O8UfF2JWog==" saltValue="3GBris8VO0+eMBYhD4W6Bw=="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5" t="s">
        <v>11</v>
      </c>
      <c r="D6" s="28" t="s">
        <v>45</v>
      </c>
      <c r="F6" s="31" t="s">
        <v>46</v>
      </c>
    </row>
    <row r="7" spans="2:6" x14ac:dyDescent="0.3">
      <c r="B7" s="2" t="s">
        <v>47</v>
      </c>
      <c r="D7" s="29">
        <v>0</v>
      </c>
      <c r="F7" s="32">
        <v>0.08</v>
      </c>
    </row>
    <row r="8" spans="2:6" x14ac:dyDescent="0.3">
      <c r="B8" s="2" t="s">
        <v>48</v>
      </c>
      <c r="D8" s="29">
        <v>0.05</v>
      </c>
      <c r="F8" s="33">
        <v>0</v>
      </c>
    </row>
    <row r="9" spans="2:6" x14ac:dyDescent="0.3">
      <c r="B9" s="2" t="s">
        <v>49</v>
      </c>
      <c r="D9" s="29">
        <v>0.19</v>
      </c>
    </row>
    <row r="10" spans="2:6" x14ac:dyDescent="0.3">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JURÍDICO COMPRAS 4</cp:lastModifiedBy>
  <cp:revision/>
  <dcterms:created xsi:type="dcterms:W3CDTF">2017-04-28T13:22:52Z</dcterms:created>
  <dcterms:modified xsi:type="dcterms:W3CDTF">2024-06-27T00:06:29Z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