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OneDrive - UNIVERSIDAD DE CUNDINAMARCA\1. GESTION CONTRACTUAL 2024\9. INV xxxx - APOYO LOGISTICO GRADUADOS\PUBLICACION\"/>
    </mc:Choice>
  </mc:AlternateContent>
  <xr:revisionPtr revIDLastSave="0" documentId="13_ncr:1_{490DF839-B6D5-45B2-997A-E8DF69DDB841}" xr6:coauthVersionLast="47" xr6:coauthVersionMax="47" xr10:uidLastSave="{00000000-0000-0000-0000-000000000000}"/>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15" i="7"/>
  <c r="J15" i="7"/>
  <c r="L15" i="7"/>
  <c r="M15" i="7" s="1"/>
  <c r="O25" i="7"/>
  <c r="L14" i="7"/>
  <c r="M14" i="7" s="1"/>
  <c r="O29" i="7" s="1"/>
  <c r="J14" i="7"/>
  <c r="H14" i="7"/>
  <c r="O26" i="7" l="1"/>
  <c r="M21" i="7"/>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O24" i="7"/>
  <c r="O27" i="7" s="1"/>
  <c r="K14" i="7"/>
  <c r="O30" i="7"/>
  <c r="O31" i="7"/>
  <c r="O32" i="7" s="1"/>
  <c r="N14" i="7"/>
  <c r="O14" i="7" s="1"/>
  <c r="O33" i="7" l="1"/>
</calcChain>
</file>

<file path=xl/sharedStrings.xml><?xml version="1.0" encoding="utf-8"?>
<sst xmlns="http://schemas.openxmlformats.org/spreadsheetml/2006/main" count="72" uniqueCount="61">
  <si>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</si>
  <si>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</si>
  <si>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</si>
  <si>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</si>
  <si>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</si>
  <si>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</si>
  <si>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</si>
  <si>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</si>
  <si>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</si>
  <si>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</si>
  <si>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</si>
  <si>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</si>
  <si>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</si>
  <si>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</si>
  <si>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</si>
  <si>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</si>
  <si>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</si>
  <si>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</si>
  <si>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</si>
  <si>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</si>
  <si>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</si>
  <si>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</si>
  <si>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</si>
  <si>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</si>
  <si>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</si>
  <si>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</si>
  <si>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</si>
  <si>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</si>
  <si>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</si>
  <si>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</si>
  <si>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</si>
  <si>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</si>
  <si>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</si>
  <si>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</si>
  <si>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</si>
  <si>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</si>
  <si>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</si>
  <si>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</si>
  <si>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</si>
  <si>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</si>
  <si>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</si>
  <si>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</si>
  <si>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</si>
  <si>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</si>
  <si>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</si>
  <si>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</si>
  <si>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</si>
  <si>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</si>
  <si>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</si>
  <si>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</si>
  <si>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almuerzo con las siguientes especificaciones tipo gourmet: 1 proteínas de origen animal (Res) de 300 gr. c/u + 4 carbohidratos (papa y plátano), porción de arroz, acompañado de ensalada (a elección de la supervisión) cada plato, fruta y postre + Bebida por 250ml (gaseosa o jugo envase desechable); para la organización logística del V congreso de graduados 2024 y encuentros dailogiscos  Incluidos platos en cerámica, tenedores y cuchillos para cada plato, servicio de atención en tres (3) islas, cada isla debe incluir tres (3) personas que presten el servicio, cuarenta (40) mesas, cuatrocientas (400) sillas vestidas, cuarenta (40) manteles con tapa, cuarenta (40) centros de mesa (flores) de 15cm de ancho x 15cm de alto y seis (6) arreglos florales con las siguientes medidas de 90 cm alto x 90 cm ancho (el tipo de flores serán de común acuerdo con la supervisión y el contratista), la experiencia se realizara en la, extensión de Soacha de la Universidad de Cundinamarca. Nota: El menú podrá estar sujeto a cambio por el supervisor por una de igual o de mejor calidad Nota: teniendo en cuenta que las mesas se utilizaran en dos momentos, deberán ser cambiados los manteles así como las tapas por unos limpios y en buen estado a la hora del almuerzo</t>
  </si>
  <si>
    <t>Servicio de desayuno, debe incluir las siguientes especificaciones tipo gourmet: Desayuno: Tamal + bebida caliente (café y/o chocolate) + pan + jugo (a elección de la supervisión); para la organización logística de las experiencias a desarrollarse en el 2024 Incluidos platos en cerámica, tenedores para cada desayuno; vasos desechables para la bebida caliente Nota: El menú podrá estar sujeto a cambio por el supervisor por una de igual o de mejor calidad</t>
  </si>
  <si>
    <t>Servicio de bebidas sin licor para la organización logística de la ceremonia de graduandos del IIPA 2024, debe incluir: Bebida sin licor con un adorno en forma de sombrilla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t>
  </si>
  <si>
    <t>Servicio Pasabocas, de volovanes dulces de frutas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Para la Organización logística para ceremonia de graduandos del IIPA 2024 Nota: El menú podrá estar sujeto a cambio por el supervisor por una de igual o de mejor calidad</t>
  </si>
  <si>
    <t>Servicio de Pasabocas, con patacones de pollo y guacamole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Para la Organización logística para ceremonia de graduandos del IIPA 2024 Nota: El menú podrá estar sujeto a cambio por el supervisor por una de igual o de mejor calidad</t>
  </si>
  <si>
    <t>Servicio de plato tipico debe incluir las siguientes especificaciones: Plato Típico “Lechona” porción de 400 gr. + arepa + bebida de 250 ml “gaseosa” Incluidos platos desechables para cada comida, tenedores desechables para cada plato, servicio de atención para cada experiencia que se realizara en sede, seccionales y extensiones de la Universidad de Cundinamarca. Nota: El menú podrá estar sujeto a cambio por el supervisor por una de igual o de mejor calidad</t>
  </si>
  <si>
    <t>Servicio de hidratación para el encuentro deportivo y cultural de graduados, debe incluir: Agua natural, en botella de 250 ml. Marca reconocida Evento que se realizara en sede, seccionales y extensiones de la Universidad de Cundinamarca.  En el lugar que el contratista acuerde con el supervisor en las fechas plenamente establecidas</t>
  </si>
  <si>
    <t>Servicio de refrigerio, debe cumplir con las siguientes especificaciones: Pastel hojaldrado de 300gr + bebida de 250 ml (jugo en caja) + 1 fruta (manzana) en empaque individual Para el desarrollo del congreso y encuentro deportivo y cultural de graduados </t>
  </si>
  <si>
    <t>Servicio de estación de café, debe incluir: • 500 tintos • 500 aromáticas  • 500 galletas mini chips • 500 sobres de insta crem  Entiéndase que el valor por unidad corresponde a (café, aromática, galletas y azúcar (empaque individual) y leche en polvo) Para la Organización logística para el V congreso 2024 para graduados Nota: El servicio debe ir durante toda la jornada y debe haber una persona encargada de esta estación </t>
  </si>
  <si>
    <t>Servicio de hidratacion de agua para la Organización logística para el congreso 2024 de graduados, debe incluir agua natural con las siguientes especificaciones: Botellones de Agua natural, de 6 litros c/u, incluye 100 vasos desechables de 7 onzas por cada botellon de agua. Marca reconocida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</si>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</sst>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topLeftCell="A18" zoomScale="70" zoomScaleNormal="70" zoomScaleSheetLayoutView="70" zoomScalePageLayoutView="55" workbookViewId="0">
      <selection activeCell="I15" sqref="I15"/>
    </sheetView>
  </sheetViews>
  <sheetFormatPr baseColWidth="10" defaultColWidth="11.42578125" defaultRowHeight="15" x14ac:dyDescent="0.25"/>
  <cols>
    <col min="1" max="1" width="10.42578125" style="2" customWidth="1"/>
    <col min="2" max="2" width="88.42578125" style="2" customWidth="1"/>
    <col min="3" max="3" width="16.85546875" style="2" customWidth="1"/>
    <col min="4" max="4" width="14.85546875" style="2" customWidth="1"/>
    <col min="5" max="5" width="15" style="2" customWidth="1"/>
    <col min="6" max="6" width="27.85546875" style="2" customWidth="1"/>
    <col min="7" max="7" width="17.7109375" style="2" customWidth="1"/>
    <col min="8" max="8" width="19.28515625" style="2" customWidth="1"/>
    <col min="9" max="9" width="17.7109375" style="2" customWidth="1"/>
    <col min="10" max="10" width="22.140625" style="2" customWidth="1"/>
    <col min="11" max="11" width="21.5703125" style="4" customWidth="1"/>
    <col min="12" max="12" width="22.85546875" style="4" customWidth="1"/>
    <col min="13" max="13" width="23.7109375" style="4" customWidth="1"/>
    <col min="14" max="14" width="22.42578125" style="4" customWidth="1"/>
    <col min="15" max="15" width="37" style="4" customWidth="1"/>
    <col min="16" max="16384" width="11.42578125" style="4"/>
  </cols>
  <sheetData>
    <row r="1" spans="1:15" x14ac:dyDescent="0.25">
      <c r="F1" s="3"/>
    </row>
    <row r="2" spans="1:15" ht="15.75" customHeight="1" x14ac:dyDescent="0.25">
      <c r="A2" s="49"/>
      <c r="B2" s="50" t="s">
        <v>0</v>
      </c>
      <c r="C2" s="50"/>
      <c r="D2" s="50"/>
      <c r="E2" s="50"/>
      <c r="F2" s="50"/>
      <c r="G2" s="50"/>
      <c r="H2" s="50"/>
      <c r="I2" s="50"/>
      <c r="J2" s="50"/>
      <c r="K2" s="50"/>
      <c r="L2" s="50"/>
      <c r="M2" s="50"/>
      <c r="N2" s="51" t="s">
        <v>1</v>
      </c>
      <c r="O2" s="51"/>
    </row>
    <row r="3" spans="1:15" ht="15.75" customHeight="1" x14ac:dyDescent="0.25">
      <c r="A3" s="49"/>
      <c r="B3" s="50" t="s">
        <v>2</v>
      </c>
      <c r="C3" s="50"/>
      <c r="D3" s="50"/>
      <c r="E3" s="50"/>
      <c r="F3" s="50"/>
      <c r="G3" s="50"/>
      <c r="H3" s="50"/>
      <c r="I3" s="50"/>
      <c r="J3" s="50"/>
      <c r="K3" s="50"/>
      <c r="L3" s="50"/>
      <c r="M3" s="50"/>
      <c r="N3" s="51" t="s">
        <v>48</v>
      </c>
      <c r="O3" s="51"/>
    </row>
    <row r="4" spans="1:15" ht="16.5" customHeight="1" x14ac:dyDescent="0.25">
      <c r="A4" s="49"/>
      <c r="B4" s="50" t="s">
        <v>3</v>
      </c>
      <c r="C4" s="50"/>
      <c r="D4" s="50"/>
      <c r="E4" s="50"/>
      <c r="F4" s="50"/>
      <c r="G4" s="50"/>
      <c r="H4" s="50"/>
      <c r="I4" s="50"/>
      <c r="J4" s="50"/>
      <c r="K4" s="50"/>
      <c r="L4" s="50"/>
      <c r="M4" s="50"/>
      <c r="N4" s="51" t="s">
        <v>49</v>
      </c>
      <c r="O4" s="51"/>
    </row>
    <row r="5" spans="1:15" ht="15" customHeight="1" x14ac:dyDescent="0.25">
      <c r="A5" s="49"/>
      <c r="B5" s="50"/>
      <c r="C5" s="50"/>
      <c r="D5" s="50"/>
      <c r="E5" s="50"/>
      <c r="F5" s="50"/>
      <c r="G5" s="50"/>
      <c r="H5" s="50"/>
      <c r="I5" s="50"/>
      <c r="J5" s="50"/>
      <c r="K5" s="50"/>
      <c r="L5" s="50"/>
      <c r="M5" s="50"/>
      <c r="N5" s="51" t="s">
        <v>46</v>
      </c>
      <c r="O5" s="51"/>
    </row>
    <row r="7" spans="1:15" x14ac:dyDescent="0.25">
      <c r="A7" s="5" t="s">
        <v>4</v>
      </c>
    </row>
    <row r="8" spans="1:15" ht="9.9499999999999993" customHeight="1" x14ac:dyDescent="0.25">
      <c r="A8" s="6"/>
    </row>
    <row r="9" spans="1:15" ht="30" customHeight="1" x14ac:dyDescent="0.25">
      <c r="A9" s="71" t="s">
        <v>5</v>
      </c>
      <c r="B9" s="72"/>
      <c r="D9" s="56" t="s">
        <v>6</v>
      </c>
      <c r="E9" s="57"/>
      <c r="F9" s="58"/>
      <c r="G9" s="59"/>
      <c r="H9" s="59"/>
      <c r="I9" s="60"/>
      <c r="K9" s="56" t="s">
        <v>7</v>
      </c>
      <c r="L9" s="57"/>
      <c r="M9" s="54"/>
      <c r="N9" s="55"/>
    </row>
    <row r="10" spans="1:15" ht="8.25" customHeight="1" x14ac:dyDescent="0.25">
      <c r="A10" s="73"/>
      <c r="B10" s="74"/>
      <c r="C10" s="7"/>
      <c r="E10" s="8"/>
      <c r="F10" s="8"/>
      <c r="M10" s="8"/>
      <c r="N10" s="2"/>
    </row>
    <row r="11" spans="1:15" ht="30" customHeight="1" x14ac:dyDescent="0.25">
      <c r="A11" s="75"/>
      <c r="B11" s="76"/>
      <c r="D11" s="56" t="s">
        <v>8</v>
      </c>
      <c r="E11" s="57"/>
      <c r="F11" s="58"/>
      <c r="G11" s="59"/>
      <c r="H11" s="59"/>
      <c r="I11" s="60"/>
      <c r="K11" s="56" t="s">
        <v>9</v>
      </c>
      <c r="L11" s="57"/>
      <c r="M11" s="52"/>
      <c r="N11" s="53"/>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10</v>
      </c>
      <c r="B13" s="24" t="s">
        <v>11</v>
      </c>
      <c r="C13" s="24" t="s">
        <v>12</v>
      </c>
      <c r="D13" s="24" t="s">
        <v>13</v>
      </c>
      <c r="E13" s="24" t="s">
        <v>14</v>
      </c>
      <c r="F13" s="25" t="s">
        <v>15</v>
      </c>
      <c r="G13" s="25" t="s">
        <v>16</v>
      </c>
      <c r="H13" s="25" t="s">
        <v>17</v>
      </c>
      <c r="I13" s="25" t="s">
        <v>18</v>
      </c>
      <c r="J13" s="25" t="s">
        <v>19</v>
      </c>
      <c r="K13" s="25" t="s">
        <v>20</v>
      </c>
      <c r="L13" s="25" t="s">
        <v>21</v>
      </c>
      <c r="M13" s="25" t="s">
        <v>22</v>
      </c>
      <c r="N13" s="25" t="s">
        <v>23</v>
      </c>
      <c r="O13" s="26" t="s">
        <v>24</v>
      </c>
    </row>
    <row r="14" spans="1:15" s="9" customFormat="1" ht="234.75" customHeight="1" x14ac:dyDescent="0.25">
      <c r="A14" s="27">
        <v>1</v>
      </c>
      <c r="B14" s="91" t="s">
        <v>50</v>
      </c>
      <c r="C14" s="12"/>
      <c r="D14" s="92">
        <v>600</v>
      </c>
      <c r="E14" s="13" t="s">
        <v>60</v>
      </c>
      <c r="F14" s="14"/>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16.25" customHeight="1" x14ac:dyDescent="0.25">
      <c r="A15" s="27">
        <v>2</v>
      </c>
      <c r="B15" s="91" t="s">
        <v>51</v>
      </c>
      <c r="C15" s="12"/>
      <c r="D15" s="92">
        <v>600</v>
      </c>
      <c r="E15" s="13" t="s">
        <v>60</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38.75" customHeight="1" x14ac:dyDescent="0.25">
      <c r="A16" s="27">
        <v>3</v>
      </c>
      <c r="B16" s="91" t="s">
        <v>52</v>
      </c>
      <c r="C16" s="12"/>
      <c r="D16" s="92">
        <v>1300</v>
      </c>
      <c r="E16" s="13" t="s">
        <v>60</v>
      </c>
      <c r="F16" s="14"/>
      <c r="G16" s="11"/>
      <c r="H16" s="1">
        <f t="shared" ref="H16:H23" si="13">+ROUND(F16*G16,0)</f>
        <v>0</v>
      </c>
      <c r="I16" s="11"/>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28">
        <f t="shared" ref="O16:O23" si="19">ROUND(L16+N16+M16,0)</f>
        <v>0</v>
      </c>
    </row>
    <row r="17" spans="1:15" s="9" customFormat="1" ht="131.25" customHeight="1" x14ac:dyDescent="0.25">
      <c r="A17" s="27">
        <v>4</v>
      </c>
      <c r="B17" s="91" t="s">
        <v>53</v>
      </c>
      <c r="C17" s="12"/>
      <c r="D17" s="92">
        <v>1300</v>
      </c>
      <c r="E17" s="13" t="s">
        <v>60</v>
      </c>
      <c r="F17" s="14"/>
      <c r="G17" s="11"/>
      <c r="H17" s="1">
        <f t="shared" si="13"/>
        <v>0</v>
      </c>
      <c r="I17" s="11"/>
      <c r="J17" s="1">
        <f t="shared" si="14"/>
        <v>0</v>
      </c>
      <c r="K17" s="1">
        <f t="shared" si="15"/>
        <v>0</v>
      </c>
      <c r="L17" s="1">
        <f t="shared" si="16"/>
        <v>0</v>
      </c>
      <c r="M17" s="1">
        <f t="shared" si="17"/>
        <v>0</v>
      </c>
      <c r="N17" s="1">
        <f t="shared" si="18"/>
        <v>0</v>
      </c>
      <c r="O17" s="28">
        <f t="shared" si="19"/>
        <v>0</v>
      </c>
    </row>
    <row r="18" spans="1:15" s="9" customFormat="1" ht="144" customHeight="1" x14ac:dyDescent="0.25">
      <c r="A18" s="27">
        <v>5</v>
      </c>
      <c r="B18" s="91" t="s">
        <v>54</v>
      </c>
      <c r="C18" s="12"/>
      <c r="D18" s="92">
        <v>1300</v>
      </c>
      <c r="E18" s="13" t="s">
        <v>60</v>
      </c>
      <c r="F18" s="14"/>
      <c r="G18" s="11"/>
      <c r="H18" s="1">
        <f t="shared" si="13"/>
        <v>0</v>
      </c>
      <c r="I18" s="11"/>
      <c r="J18" s="1">
        <f t="shared" si="14"/>
        <v>0</v>
      </c>
      <c r="K18" s="1">
        <f t="shared" si="15"/>
        <v>0</v>
      </c>
      <c r="L18" s="1">
        <f t="shared" si="16"/>
        <v>0</v>
      </c>
      <c r="M18" s="1">
        <f t="shared" si="17"/>
        <v>0</v>
      </c>
      <c r="N18" s="1">
        <f t="shared" si="18"/>
        <v>0</v>
      </c>
      <c r="O18" s="28">
        <f t="shared" si="19"/>
        <v>0</v>
      </c>
    </row>
    <row r="19" spans="1:15" s="9" customFormat="1" ht="153.75" customHeight="1" x14ac:dyDescent="0.25">
      <c r="A19" s="27">
        <v>6</v>
      </c>
      <c r="B19" s="91" t="s">
        <v>55</v>
      </c>
      <c r="C19" s="12"/>
      <c r="D19" s="92">
        <v>2500</v>
      </c>
      <c r="E19" s="13" t="s">
        <v>60</v>
      </c>
      <c r="F19" s="14"/>
      <c r="G19" s="11"/>
      <c r="H19" s="1">
        <f t="shared" si="13"/>
        <v>0</v>
      </c>
      <c r="I19" s="11"/>
      <c r="J19" s="1">
        <f t="shared" si="14"/>
        <v>0</v>
      </c>
      <c r="K19" s="1">
        <f t="shared" si="15"/>
        <v>0</v>
      </c>
      <c r="L19" s="1">
        <f t="shared" si="16"/>
        <v>0</v>
      </c>
      <c r="M19" s="1">
        <f t="shared" si="17"/>
        <v>0</v>
      </c>
      <c r="N19" s="1">
        <f t="shared" si="18"/>
        <v>0</v>
      </c>
      <c r="O19" s="28">
        <f t="shared" si="19"/>
        <v>0</v>
      </c>
    </row>
    <row r="20" spans="1:15" s="9" customFormat="1" ht="136.5" customHeight="1" x14ac:dyDescent="0.25">
      <c r="A20" s="27">
        <v>7</v>
      </c>
      <c r="B20" s="91" t="s">
        <v>56</v>
      </c>
      <c r="C20" s="12"/>
      <c r="D20" s="92">
        <v>2200</v>
      </c>
      <c r="E20" s="13" t="s">
        <v>60</v>
      </c>
      <c r="F20" s="14"/>
      <c r="G20" s="11"/>
      <c r="H20" s="1">
        <f t="shared" si="13"/>
        <v>0</v>
      </c>
      <c r="I20" s="11"/>
      <c r="J20" s="1">
        <f t="shared" si="14"/>
        <v>0</v>
      </c>
      <c r="K20" s="1">
        <f t="shared" si="15"/>
        <v>0</v>
      </c>
      <c r="L20" s="1">
        <f t="shared" si="16"/>
        <v>0</v>
      </c>
      <c r="M20" s="1">
        <f t="shared" si="17"/>
        <v>0</v>
      </c>
      <c r="N20" s="1">
        <f t="shared" si="18"/>
        <v>0</v>
      </c>
      <c r="O20" s="28">
        <f t="shared" si="19"/>
        <v>0</v>
      </c>
    </row>
    <row r="21" spans="1:15" s="9" customFormat="1" ht="102" customHeight="1" x14ac:dyDescent="0.25">
      <c r="A21" s="27">
        <v>8</v>
      </c>
      <c r="B21" s="91" t="s">
        <v>57</v>
      </c>
      <c r="C21" s="12"/>
      <c r="D21" s="92">
        <v>800</v>
      </c>
      <c r="E21" s="13" t="s">
        <v>60</v>
      </c>
      <c r="F21" s="14"/>
      <c r="G21" s="11"/>
      <c r="H21" s="1">
        <f t="shared" si="13"/>
        <v>0</v>
      </c>
      <c r="I21" s="11"/>
      <c r="J21" s="1">
        <f t="shared" si="14"/>
        <v>0</v>
      </c>
      <c r="K21" s="1">
        <f t="shared" si="15"/>
        <v>0</v>
      </c>
      <c r="L21" s="1">
        <f t="shared" si="16"/>
        <v>0</v>
      </c>
      <c r="M21" s="1">
        <f t="shared" si="17"/>
        <v>0</v>
      </c>
      <c r="N21" s="1">
        <f t="shared" si="18"/>
        <v>0</v>
      </c>
      <c r="O21" s="28">
        <f t="shared" si="19"/>
        <v>0</v>
      </c>
    </row>
    <row r="22" spans="1:15" s="9" customFormat="1" ht="96.75" customHeight="1" x14ac:dyDescent="0.25">
      <c r="A22" s="27">
        <v>9</v>
      </c>
      <c r="B22" s="91" t="s">
        <v>58</v>
      </c>
      <c r="C22" s="12"/>
      <c r="D22" s="92">
        <v>500</v>
      </c>
      <c r="E22" s="13" t="s">
        <v>60</v>
      </c>
      <c r="F22" s="14"/>
      <c r="G22" s="11"/>
      <c r="H22" s="1">
        <f t="shared" si="13"/>
        <v>0</v>
      </c>
      <c r="I22" s="11"/>
      <c r="J22" s="1">
        <f t="shared" si="14"/>
        <v>0</v>
      </c>
      <c r="K22" s="1">
        <f t="shared" si="15"/>
        <v>0</v>
      </c>
      <c r="L22" s="1">
        <f t="shared" si="16"/>
        <v>0</v>
      </c>
      <c r="M22" s="1">
        <f t="shared" si="17"/>
        <v>0</v>
      </c>
      <c r="N22" s="1">
        <f t="shared" si="18"/>
        <v>0</v>
      </c>
      <c r="O22" s="28">
        <f t="shared" si="19"/>
        <v>0</v>
      </c>
    </row>
    <row r="23" spans="1:15" s="9" customFormat="1" ht="98.25" customHeight="1" thickBot="1" x14ac:dyDescent="0.3">
      <c r="A23" s="27">
        <v>10</v>
      </c>
      <c r="B23" s="91" t="s">
        <v>59</v>
      </c>
      <c r="C23" s="12"/>
      <c r="D23" s="92">
        <v>4</v>
      </c>
      <c r="E23" s="13" t="s">
        <v>60</v>
      </c>
      <c r="F23" s="14"/>
      <c r="G23" s="11"/>
      <c r="H23" s="1">
        <f t="shared" si="13"/>
        <v>0</v>
      </c>
      <c r="I23" s="11"/>
      <c r="J23" s="1">
        <f t="shared" si="14"/>
        <v>0</v>
      </c>
      <c r="K23" s="1">
        <f t="shared" si="15"/>
        <v>0</v>
      </c>
      <c r="L23" s="1">
        <f t="shared" si="16"/>
        <v>0</v>
      </c>
      <c r="M23" s="1">
        <f t="shared" si="17"/>
        <v>0</v>
      </c>
      <c r="N23" s="1">
        <f t="shared" si="18"/>
        <v>0</v>
      </c>
      <c r="O23" s="28">
        <f t="shared" si="19"/>
        <v>0</v>
      </c>
    </row>
    <row r="24" spans="1:15" s="9" customFormat="1" ht="42" customHeight="1" thickBot="1" x14ac:dyDescent="0.3">
      <c r="A24" s="77" t="s">
        <v>25</v>
      </c>
      <c r="B24" s="78"/>
      <c r="C24" s="78"/>
      <c r="D24" s="78"/>
      <c r="E24" s="78"/>
      <c r="F24" s="78"/>
      <c r="G24" s="78"/>
      <c r="H24" s="78"/>
      <c r="I24" s="78"/>
      <c r="J24" s="78"/>
      <c r="K24" s="78"/>
      <c r="L24" s="89" t="s">
        <v>26</v>
      </c>
      <c r="M24" s="90"/>
      <c r="N24" s="90"/>
      <c r="O24" s="36">
        <f>SUMIF(G:G,0%,L:L)+SUMIF(G:G,"",L:L)</f>
        <v>0</v>
      </c>
    </row>
    <row r="25" spans="1:15" s="9" customFormat="1" ht="39" customHeight="1" x14ac:dyDescent="0.25">
      <c r="A25" s="61" t="s">
        <v>47</v>
      </c>
      <c r="B25" s="62"/>
      <c r="C25" s="62"/>
      <c r="D25" s="62"/>
      <c r="E25" s="62"/>
      <c r="F25" s="62"/>
      <c r="G25" s="62"/>
      <c r="H25" s="62"/>
      <c r="I25" s="62"/>
      <c r="J25" s="62"/>
      <c r="K25" s="63"/>
      <c r="L25" s="83" t="s">
        <v>27</v>
      </c>
      <c r="M25" s="84"/>
      <c r="N25" s="84"/>
      <c r="O25" s="37">
        <f>SUMIF(G:G,5%,L:L)</f>
        <v>0</v>
      </c>
    </row>
    <row r="26" spans="1:15" s="9" customFormat="1" ht="30" customHeight="1" x14ac:dyDescent="0.25">
      <c r="A26" s="64"/>
      <c r="B26" s="65"/>
      <c r="C26" s="65"/>
      <c r="D26" s="65"/>
      <c r="E26" s="65"/>
      <c r="F26" s="65"/>
      <c r="G26" s="65"/>
      <c r="H26" s="65"/>
      <c r="I26" s="65"/>
      <c r="J26" s="65"/>
      <c r="K26" s="66"/>
      <c r="L26" s="83" t="s">
        <v>28</v>
      </c>
      <c r="M26" s="84"/>
      <c r="N26" s="84"/>
      <c r="O26" s="37">
        <f>SUMIF(G:G,19%,L:L)</f>
        <v>0</v>
      </c>
    </row>
    <row r="27" spans="1:15" s="9" customFormat="1" ht="30" customHeight="1" x14ac:dyDescent="0.25">
      <c r="A27" s="64"/>
      <c r="B27" s="65"/>
      <c r="C27" s="65"/>
      <c r="D27" s="65"/>
      <c r="E27" s="65"/>
      <c r="F27" s="65"/>
      <c r="G27" s="65"/>
      <c r="H27" s="65"/>
      <c r="I27" s="65"/>
      <c r="J27" s="65"/>
      <c r="K27" s="66"/>
      <c r="L27" s="85" t="s">
        <v>21</v>
      </c>
      <c r="M27" s="86"/>
      <c r="N27" s="86"/>
      <c r="O27" s="38">
        <f>SUM(O24:O26)</f>
        <v>0</v>
      </c>
    </row>
    <row r="28" spans="1:15" s="9" customFormat="1" ht="30" customHeight="1" x14ac:dyDescent="0.25">
      <c r="A28" s="64"/>
      <c r="B28" s="65"/>
      <c r="C28" s="65"/>
      <c r="D28" s="65"/>
      <c r="E28" s="65"/>
      <c r="F28" s="65"/>
      <c r="G28" s="65"/>
      <c r="H28" s="65"/>
      <c r="I28" s="65"/>
      <c r="J28" s="65"/>
      <c r="K28" s="66"/>
      <c r="L28" s="87" t="s">
        <v>29</v>
      </c>
      <c r="M28" s="88"/>
      <c r="N28" s="88"/>
      <c r="O28" s="39">
        <f>SUMIF(G:G,5%,M:M)</f>
        <v>0</v>
      </c>
    </row>
    <row r="29" spans="1:15" s="9" customFormat="1" ht="30" customHeight="1" x14ac:dyDescent="0.25">
      <c r="A29" s="64"/>
      <c r="B29" s="65"/>
      <c r="C29" s="65"/>
      <c r="D29" s="65"/>
      <c r="E29" s="65"/>
      <c r="F29" s="65"/>
      <c r="G29" s="65"/>
      <c r="H29" s="65"/>
      <c r="I29" s="65"/>
      <c r="J29" s="65"/>
      <c r="K29" s="66"/>
      <c r="L29" s="87" t="s">
        <v>30</v>
      </c>
      <c r="M29" s="88"/>
      <c r="N29" s="88"/>
      <c r="O29" s="39">
        <f>SUMIF(G:G,19%,M:M)</f>
        <v>0</v>
      </c>
    </row>
    <row r="30" spans="1:15" s="9" customFormat="1" ht="30" customHeight="1" x14ac:dyDescent="0.25">
      <c r="A30" s="64"/>
      <c r="B30" s="65"/>
      <c r="C30" s="65"/>
      <c r="D30" s="65"/>
      <c r="E30" s="65"/>
      <c r="F30" s="65"/>
      <c r="G30" s="65"/>
      <c r="H30" s="65"/>
      <c r="I30" s="65"/>
      <c r="J30" s="65"/>
      <c r="K30" s="66"/>
      <c r="L30" s="85" t="s">
        <v>31</v>
      </c>
      <c r="M30" s="86"/>
      <c r="N30" s="86"/>
      <c r="O30" s="38">
        <f>SUM(O28:O29)</f>
        <v>0</v>
      </c>
    </row>
    <row r="31" spans="1:15" s="9" customFormat="1" ht="30" customHeight="1" x14ac:dyDescent="0.25">
      <c r="A31" s="64"/>
      <c r="B31" s="65"/>
      <c r="C31" s="65"/>
      <c r="D31" s="65"/>
      <c r="E31" s="65"/>
      <c r="F31" s="65"/>
      <c r="G31" s="65"/>
      <c r="H31" s="65"/>
      <c r="I31" s="65"/>
      <c r="J31" s="65"/>
      <c r="K31" s="66"/>
      <c r="L31" s="83" t="s">
        <v>32</v>
      </c>
      <c r="M31" s="84"/>
      <c r="N31" s="84"/>
      <c r="O31" s="37">
        <f>SUMIF(I:I,8%,N:N)</f>
        <v>0</v>
      </c>
    </row>
    <row r="32" spans="1:15" s="9" customFormat="1" ht="37.5" customHeight="1" x14ac:dyDescent="0.25">
      <c r="A32" s="64"/>
      <c r="B32" s="65"/>
      <c r="C32" s="65"/>
      <c r="D32" s="65"/>
      <c r="E32" s="65"/>
      <c r="F32" s="65"/>
      <c r="G32" s="65"/>
      <c r="H32" s="65"/>
      <c r="I32" s="65"/>
      <c r="J32" s="65"/>
      <c r="K32" s="66"/>
      <c r="L32" s="81" t="s">
        <v>33</v>
      </c>
      <c r="M32" s="82"/>
      <c r="N32" s="82"/>
      <c r="O32" s="38">
        <f>SUM(O31)</f>
        <v>0</v>
      </c>
    </row>
    <row r="33" spans="1:17" s="9" customFormat="1" ht="32.25" customHeight="1" thickBot="1" x14ac:dyDescent="0.3">
      <c r="A33" s="67"/>
      <c r="B33" s="68"/>
      <c r="C33" s="68"/>
      <c r="D33" s="68"/>
      <c r="E33" s="68"/>
      <c r="F33" s="68"/>
      <c r="G33" s="68"/>
      <c r="H33" s="68"/>
      <c r="I33" s="68"/>
      <c r="J33" s="68"/>
      <c r="K33" s="69"/>
      <c r="L33" s="79" t="s">
        <v>34</v>
      </c>
      <c r="M33" s="80"/>
      <c r="N33" s="80"/>
      <c r="O33" s="40">
        <f>+O27+O30+O32</f>
        <v>0</v>
      </c>
    </row>
    <row r="35" spans="1:17" ht="50.1" customHeight="1" thickBot="1" x14ac:dyDescent="0.3">
      <c r="B35" s="70"/>
      <c r="C35" s="70"/>
    </row>
    <row r="36" spans="1:17" x14ac:dyDescent="0.25">
      <c r="B36" s="48" t="s">
        <v>35</v>
      </c>
      <c r="C36" s="48"/>
    </row>
    <row r="37" spans="1:17" ht="15" customHeight="1" x14ac:dyDescent="0.25">
      <c r="M37" s="42"/>
      <c r="N37" s="43"/>
      <c r="O37" s="44"/>
    </row>
    <row r="38" spans="1:17" ht="15.75" customHeight="1" x14ac:dyDescent="0.25">
      <c r="M38" s="42"/>
      <c r="N38" s="43"/>
      <c r="O38" s="44"/>
    </row>
    <row r="39" spans="1:17" ht="15" customHeight="1" x14ac:dyDescent="0.25">
      <c r="A39" s="10" t="s">
        <v>36</v>
      </c>
      <c r="M39" s="42"/>
      <c r="N39" s="43"/>
      <c r="O39" s="44"/>
    </row>
    <row r="40" spans="1:17" x14ac:dyDescent="0.25">
      <c r="A40" s="47" t="s">
        <v>37</v>
      </c>
      <c r="B40" s="47"/>
      <c r="C40" s="47"/>
      <c r="D40" s="47"/>
      <c r="E40" s="47"/>
      <c r="F40" s="47"/>
      <c r="G40" s="47"/>
      <c r="H40" s="47"/>
      <c r="I40" s="47"/>
      <c r="J40" s="47"/>
      <c r="K40" s="47"/>
      <c r="L40" s="47"/>
      <c r="M40" s="47"/>
      <c r="N40" s="47"/>
      <c r="O40" s="47"/>
      <c r="P40" s="2"/>
      <c r="Q40" s="2"/>
    </row>
    <row r="41" spans="1:17" ht="15" customHeight="1" x14ac:dyDescent="0.25">
      <c r="A41" s="46" t="s">
        <v>38</v>
      </c>
      <c r="B41" s="46"/>
      <c r="C41" s="46"/>
      <c r="D41" s="46"/>
      <c r="E41" s="46"/>
      <c r="F41" s="46"/>
      <c r="G41" s="46"/>
      <c r="H41" s="46"/>
      <c r="I41" s="46"/>
      <c r="J41" s="46"/>
      <c r="K41" s="46"/>
      <c r="L41" s="46"/>
      <c r="M41" s="46"/>
      <c r="N41" s="46"/>
      <c r="O41" s="46"/>
      <c r="P41" s="41"/>
      <c r="Q41" s="41"/>
    </row>
    <row r="42" spans="1:17" x14ac:dyDescent="0.25">
      <c r="A42" s="45" t="s">
        <v>39</v>
      </c>
      <c r="B42" s="45"/>
      <c r="C42" s="45"/>
      <c r="D42" s="45"/>
      <c r="E42" s="45"/>
      <c r="F42" s="45"/>
      <c r="G42" s="45"/>
      <c r="H42" s="45"/>
      <c r="I42" s="45"/>
      <c r="J42" s="45"/>
      <c r="K42" s="45"/>
      <c r="L42" s="45"/>
      <c r="M42" s="45"/>
      <c r="N42" s="45"/>
      <c r="O42" s="45"/>
      <c r="P42" s="5"/>
      <c r="Q42" s="5"/>
    </row>
    <row r="43" spans="1:17" x14ac:dyDescent="0.25">
      <c r="A43" s="45" t="s">
        <v>40</v>
      </c>
      <c r="B43" s="45"/>
      <c r="C43" s="45"/>
      <c r="D43" s="45"/>
      <c r="E43" s="45"/>
      <c r="F43" s="45"/>
      <c r="G43" s="45"/>
      <c r="H43" s="45"/>
      <c r="I43" s="45"/>
      <c r="J43" s="45"/>
      <c r="K43" s="45"/>
      <c r="L43" s="45"/>
      <c r="M43" s="45"/>
      <c r="N43" s="45"/>
      <c r="O43" s="45"/>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MDrY3WKpvWAGbJYx+U2/oxuVoNM7o1p3FxPSMhOqTx8Hk36khMMECYIHLemBUvduCIrAIje2FttrabE1dMkvSQ==" saltValue="PALzHTLSuu44jBBoGbHn2Q==" spinCount="100000" sheet="1" selectLockedCells="1"/>
  <mergeCells count="35">
    <mergeCell ref="L28:N28"/>
    <mergeCell ref="L27:N27"/>
    <mergeCell ref="L26:N26"/>
    <mergeCell ref="L25:N25"/>
    <mergeCell ref="L24:N24"/>
    <mergeCell ref="L33:N33"/>
    <mergeCell ref="L32:N32"/>
    <mergeCell ref="L31:N31"/>
    <mergeCell ref="L30:N30"/>
    <mergeCell ref="L29:N29"/>
    <mergeCell ref="A25:K33"/>
    <mergeCell ref="F9:I9"/>
    <mergeCell ref="B35:C35"/>
    <mergeCell ref="A9:B11"/>
    <mergeCell ref="D9:E9"/>
    <mergeCell ref="D11:E11"/>
    <mergeCell ref="A24:K24"/>
    <mergeCell ref="M11:N11"/>
    <mergeCell ref="M9:N9"/>
    <mergeCell ref="K9:L9"/>
    <mergeCell ref="K11:L11"/>
    <mergeCell ref="F11:I11"/>
    <mergeCell ref="A2:A5"/>
    <mergeCell ref="B2:M2"/>
    <mergeCell ref="N2:O2"/>
    <mergeCell ref="B3:M3"/>
    <mergeCell ref="N3:O3"/>
    <mergeCell ref="B4:M5"/>
    <mergeCell ref="N4:O4"/>
    <mergeCell ref="N5:O5"/>
    <mergeCell ref="A43:O43"/>
    <mergeCell ref="A42:O42"/>
    <mergeCell ref="A41:O41"/>
    <mergeCell ref="A40:O40"/>
    <mergeCell ref="B36:C3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dcterms:created xsi:type="dcterms:W3CDTF">2017-04-28T13:22:52Z</dcterms:created>
  <dcterms:modified xsi:type="dcterms:W3CDTF">2024-06-25T22:01:53Z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