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defaultThemeVersion="153222"/>
  <mc:AlternateContent xmlns:mc="http://schemas.openxmlformats.org/markup-compatibility/2006">
    <mc:Choice Requires="x15">
      <x15ac:absPath xmlns:x15ac="http://schemas.microsoft.com/office/spreadsheetml/2010/11/ac" url="D:\COMPRAS\Desktop\INVITACIONES PÚBLICAS 2023\U-CD-045- MAQUINARIA Y HERRAMIENTA\ANEXOS\"/>
    </mc:Choice>
  </mc:AlternateContent>
  <bookViews>
    <workbookView xWindow="0" yWindow="0" windowWidth="10740" windowHeight="8700"/>
  </bookViews>
  <sheets>
    <sheet name="Hoja1" sheetId="1" r:id="rId1"/>
    <sheet name="Hoja2" sheetId="2" r:id="rId2"/>
  </sheets>
  <definedNames>
    <definedName name="_xlnm.Print_Area" localSheetId="0">Hoja1!$A$1:$O$70</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N52" i="1" l="1"/>
  <c r="M52" i="1"/>
  <c r="L52" i="1"/>
  <c r="O52" i="1" s="1"/>
  <c r="K52" i="1"/>
  <c r="J52" i="1"/>
  <c r="H52" i="1"/>
  <c r="N51" i="1"/>
  <c r="M51" i="1"/>
  <c r="L51" i="1"/>
  <c r="O51" i="1" s="1"/>
  <c r="K51" i="1"/>
  <c r="J51" i="1"/>
  <c r="H51" i="1"/>
  <c r="N50" i="1"/>
  <c r="M50" i="1"/>
  <c r="L50" i="1"/>
  <c r="J50" i="1"/>
  <c r="H50" i="1"/>
  <c r="K50" i="1" s="1"/>
  <c r="N49" i="1"/>
  <c r="L49" i="1"/>
  <c r="J49" i="1"/>
  <c r="H49" i="1"/>
  <c r="K49" i="1" s="1"/>
  <c r="L48" i="1"/>
  <c r="J48" i="1"/>
  <c r="N48" i="1" s="1"/>
  <c r="H48" i="1"/>
  <c r="M48" i="1" s="1"/>
  <c r="M47" i="1"/>
  <c r="L47" i="1"/>
  <c r="J47" i="1"/>
  <c r="N47" i="1" s="1"/>
  <c r="O47" i="1" s="1"/>
  <c r="H47" i="1"/>
  <c r="M46" i="1"/>
  <c r="L46" i="1"/>
  <c r="J46" i="1"/>
  <c r="N46" i="1" s="1"/>
  <c r="H46" i="1"/>
  <c r="N45" i="1"/>
  <c r="M45" i="1"/>
  <c r="L45" i="1"/>
  <c r="O45" i="1" s="1"/>
  <c r="J45" i="1"/>
  <c r="H45" i="1"/>
  <c r="K45" i="1" s="1"/>
  <c r="N44" i="1"/>
  <c r="M44" i="1"/>
  <c r="L44" i="1"/>
  <c r="O44" i="1" s="1"/>
  <c r="J44" i="1"/>
  <c r="H44" i="1"/>
  <c r="K44" i="1" s="1"/>
  <c r="N43" i="1"/>
  <c r="L43" i="1"/>
  <c r="J43" i="1"/>
  <c r="H43" i="1"/>
  <c r="M43" i="1" s="1"/>
  <c r="L42" i="1"/>
  <c r="J42" i="1"/>
  <c r="N42" i="1" s="1"/>
  <c r="H42" i="1"/>
  <c r="M42" i="1" s="1"/>
  <c r="N41" i="1"/>
  <c r="M41" i="1"/>
  <c r="L41" i="1"/>
  <c r="O41" i="1" s="1"/>
  <c r="K41" i="1"/>
  <c r="J41" i="1"/>
  <c r="H41" i="1"/>
  <c r="L40" i="1"/>
  <c r="K40" i="1"/>
  <c r="J40" i="1"/>
  <c r="N40" i="1" s="1"/>
  <c r="H40" i="1"/>
  <c r="M40" i="1" s="1"/>
  <c r="N39" i="1"/>
  <c r="O39" i="1" s="1"/>
  <c r="M39" i="1"/>
  <c r="L39" i="1"/>
  <c r="J39" i="1"/>
  <c r="H39" i="1"/>
  <c r="K39" i="1" s="1"/>
  <c r="L38" i="1"/>
  <c r="J38" i="1"/>
  <c r="N38" i="1" s="1"/>
  <c r="H38" i="1"/>
  <c r="M38" i="1" s="1"/>
  <c r="L37" i="1"/>
  <c r="J37" i="1"/>
  <c r="N37" i="1" s="1"/>
  <c r="H37" i="1"/>
  <c r="M37" i="1" s="1"/>
  <c r="M36" i="1"/>
  <c r="L36" i="1"/>
  <c r="J36" i="1"/>
  <c r="K36" i="1" s="1"/>
  <c r="H36" i="1"/>
  <c r="L35" i="1"/>
  <c r="J35" i="1"/>
  <c r="N35" i="1" s="1"/>
  <c r="H35" i="1"/>
  <c r="M35" i="1" s="1"/>
  <c r="N34" i="1"/>
  <c r="M34" i="1"/>
  <c r="L34" i="1"/>
  <c r="O34" i="1" s="1"/>
  <c r="J34" i="1"/>
  <c r="H34" i="1"/>
  <c r="K34" i="1" s="1"/>
  <c r="L33" i="1"/>
  <c r="J33" i="1"/>
  <c r="N33" i="1" s="1"/>
  <c r="H33" i="1"/>
  <c r="M33" i="1" s="1"/>
  <c r="O50" i="1" l="1"/>
  <c r="O48" i="1"/>
  <c r="O43" i="1"/>
  <c r="O46" i="1"/>
  <c r="M49" i="1"/>
  <c r="O49" i="1" s="1"/>
  <c r="K48" i="1"/>
  <c r="K43" i="1"/>
  <c r="K46" i="1"/>
  <c r="K47" i="1"/>
  <c r="O37" i="1"/>
  <c r="O38" i="1"/>
  <c r="O40" i="1"/>
  <c r="O35" i="1"/>
  <c r="O33" i="1"/>
  <c r="O42" i="1"/>
  <c r="K38" i="1"/>
  <c r="K33" i="1"/>
  <c r="N36" i="1"/>
  <c r="O36" i="1" s="1"/>
  <c r="K35" i="1"/>
  <c r="K42" i="1"/>
  <c r="K37" i="1"/>
  <c r="N32" i="1"/>
  <c r="M32" i="1"/>
  <c r="L32" i="1"/>
  <c r="K32" i="1"/>
  <c r="J32" i="1"/>
  <c r="H32" i="1"/>
  <c r="L31" i="1"/>
  <c r="J31" i="1"/>
  <c r="N31" i="1" s="1"/>
  <c r="H31" i="1"/>
  <c r="M31" i="1" s="1"/>
  <c r="L30" i="1"/>
  <c r="J30" i="1"/>
  <c r="N30" i="1" s="1"/>
  <c r="H30" i="1"/>
  <c r="K30" i="1" s="1"/>
  <c r="L29" i="1"/>
  <c r="J29" i="1"/>
  <c r="N29" i="1" s="1"/>
  <c r="H29" i="1"/>
  <c r="K29" i="1" s="1"/>
  <c r="L28" i="1"/>
  <c r="J28" i="1"/>
  <c r="N28" i="1" s="1"/>
  <c r="H28" i="1"/>
  <c r="M28" i="1" s="1"/>
  <c r="L27" i="1"/>
  <c r="J27" i="1"/>
  <c r="N27" i="1" s="1"/>
  <c r="H27" i="1"/>
  <c r="M27" i="1" s="1"/>
  <c r="L26" i="1"/>
  <c r="J26" i="1"/>
  <c r="H26" i="1"/>
  <c r="M26" i="1" s="1"/>
  <c r="M30" i="1" l="1"/>
  <c r="K26" i="1"/>
  <c r="O32" i="1"/>
  <c r="O30" i="1"/>
  <c r="O28" i="1"/>
  <c r="O27" i="1"/>
  <c r="O31" i="1"/>
  <c r="K31" i="1"/>
  <c r="K27" i="1"/>
  <c r="M29" i="1"/>
  <c r="O29" i="1" s="1"/>
  <c r="K28" i="1"/>
  <c r="N26" i="1"/>
  <c r="O26" i="1" s="1"/>
  <c r="M25" i="1"/>
  <c r="L25" i="1"/>
  <c r="J25" i="1"/>
  <c r="N25" i="1" s="1"/>
  <c r="H25" i="1"/>
  <c r="L24" i="1"/>
  <c r="J24" i="1"/>
  <c r="N24" i="1" s="1"/>
  <c r="H24" i="1"/>
  <c r="M24" i="1" s="1"/>
  <c r="L23" i="1"/>
  <c r="J23" i="1"/>
  <c r="N23" i="1" s="1"/>
  <c r="H23" i="1"/>
  <c r="M23" i="1" s="1"/>
  <c r="L22" i="1"/>
  <c r="J22" i="1"/>
  <c r="N22" i="1" s="1"/>
  <c r="H22" i="1"/>
  <c r="M22" i="1" s="1"/>
  <c r="L21" i="1"/>
  <c r="J21" i="1"/>
  <c r="N21" i="1" s="1"/>
  <c r="H21" i="1"/>
  <c r="M21" i="1" s="1"/>
  <c r="K25" i="1" l="1"/>
  <c r="O25" i="1"/>
  <c r="O23" i="1"/>
  <c r="O24" i="1"/>
  <c r="K24" i="1"/>
  <c r="K23" i="1"/>
  <c r="O21" i="1"/>
  <c r="O22" i="1"/>
  <c r="K21" i="1"/>
  <c r="K22" i="1"/>
  <c r="H20" i="1"/>
  <c r="J20" i="1"/>
  <c r="N20" i="1" s="1"/>
  <c r="L20" i="1"/>
  <c r="O54" i="1"/>
  <c r="O57" i="1" s="1"/>
  <c r="L19" i="1"/>
  <c r="O53" i="1" s="1"/>
  <c r="K20" i="1" l="1"/>
  <c r="M20" i="1"/>
  <c r="O20" i="1" s="1"/>
  <c r="J19" i="1"/>
  <c r="N19" i="1" l="1"/>
  <c r="O60" i="1" l="1"/>
  <c r="O61" i="1" s="1"/>
  <c r="H19" i="1"/>
  <c r="K19" i="1" s="1"/>
  <c r="M19" i="1" l="1"/>
  <c r="O19" i="1" s="1"/>
  <c r="O55" i="1"/>
  <c r="O58" i="1" l="1"/>
  <c r="O59" i="1" s="1"/>
  <c r="O56" i="1"/>
  <c r="O62" i="1" l="1"/>
</calcChain>
</file>

<file path=xl/comments1.xml><?xml version="1.0" encoding="utf-8"?>
<comments xmlns="http://schemas.openxmlformats.org/spreadsheetml/2006/main">
  <authors>
    <author>MARIO CASTILLO</author>
  </authors>
  <commentList>
    <comment ref="H11" authorId="0" shapeId="0">
      <text>
        <r>
          <rPr>
            <b/>
            <sz val="9"/>
            <color indexed="81"/>
            <rFont val="Tahoma"/>
            <family val="2"/>
          </rPr>
          <t>UNIVERSIDAD DE CUNDINAMARCA: SEÑOR COTIZANTE PARA PERTENECER AL RÉGIMEN TRIBUTARIO NO RESPONSABLES DE IVA VERIFICAR LOS REQUISITOS ESTABLECIDOS POR LA NORMA ANUALMENTE. ANUALMENTE.(EN CASO DE PERTENECER A ESTE RÉGIMEN MARCA CON UNA X EN EL RECUADRO)</t>
        </r>
        <r>
          <rPr>
            <sz val="9"/>
            <color indexed="81"/>
            <rFont val="Tahoma"/>
            <family val="2"/>
          </rPr>
          <t xml:space="preserve">
</t>
        </r>
      </text>
    </comment>
    <comment ref="H13" authorId="0" shapeId="0">
      <text>
        <r>
          <rPr>
            <b/>
            <sz val="9"/>
            <color indexed="81"/>
            <rFont val="Tahoma"/>
            <family val="2"/>
          </rPr>
          <t>UNIVERSIDAD DE CUNDINAMARCA: SEÑOR COTIZANTE PARA PERTENECER AL RÉGIMEN TRIBUTARIO RESPONSABLES DE IVA VERIFICAR LOS REQUISITOS ESTABLECIDOS POR LA NORMA ANUALMENTE. (EN CASO DE PERTENECER A ESTE RÉGIMEN MARCA CON UNA X EN EL RECUADRO)</t>
        </r>
        <r>
          <rPr>
            <sz val="9"/>
            <color indexed="81"/>
            <rFont val="Tahoma"/>
            <family val="2"/>
          </rPr>
          <t xml:space="preserve">
</t>
        </r>
      </text>
    </comment>
  </commentList>
</comments>
</file>

<file path=xl/sharedStrings.xml><?xml version="1.0" encoding="utf-8"?>
<sst xmlns="http://schemas.openxmlformats.org/spreadsheetml/2006/main" count="113" uniqueCount="79">
  <si>
    <t>MACROPROCESO DE APOYO</t>
  </si>
  <si>
    <t xml:space="preserve">PROCESO GESTIÓN BIENES Y SERVICIOS </t>
  </si>
  <si>
    <t>ESPECIFICACIONES TÉCNICAS DE LOS BIENES Y/O SERVICIOS REQUERIDOS</t>
  </si>
  <si>
    <t xml:space="preserve">CANTIDAD </t>
  </si>
  <si>
    <t>VALOR UNITARIO</t>
  </si>
  <si>
    <t xml:space="preserve">VALOR  IVA </t>
  </si>
  <si>
    <t xml:space="preserve">VALOR TOTAL UNITARIO </t>
  </si>
  <si>
    <t>SUBTOTAL</t>
  </si>
  <si>
    <t>IVA</t>
  </si>
  <si>
    <t>TOTAL</t>
  </si>
  <si>
    <t>VALOR GRAVADO IVA 5%</t>
  </si>
  <si>
    <t>VALOR GRAVADO IVA 19%</t>
  </si>
  <si>
    <t>IVA 5%</t>
  </si>
  <si>
    <t>IVA 19 %</t>
  </si>
  <si>
    <t xml:space="preserve">TOTAL IVA </t>
  </si>
  <si>
    <t>TOTAL OFERTA</t>
  </si>
  <si>
    <t>NIT. Y/O C.C.</t>
  </si>
  <si>
    <t>PERSONAS NATURALES  NO RESPONSABLES DE IVA</t>
  </si>
  <si>
    <t>PERSONAS NATURALES  RESPONSABLES DE IVA</t>
  </si>
  <si>
    <t>MARCAS</t>
  </si>
  <si>
    <t xml:space="preserve">FIRMA REPRESENTANTE LEGAL Y/O PERSONA NATURAL </t>
  </si>
  <si>
    <t xml:space="preserve">COTIZANTE: </t>
  </si>
  <si>
    <t>PERSONAS JURÍDICAS</t>
  </si>
  <si>
    <t>UNIDAD DE MEDIDA</t>
  </si>
  <si>
    <t>ASPECTOS OBLIGATORIOS A TENER EN CUENTA</t>
  </si>
  <si>
    <t xml:space="preserve">PORCENTAJE DE IVA </t>
  </si>
  <si>
    <t>TIPO DE CONTRIBUYENTE
 (Seleccione una de las siguientes opciones)</t>
  </si>
  <si>
    <t>PÁGINA: 1 de 1</t>
  </si>
  <si>
    <t xml:space="preserve">ÍTEM </t>
  </si>
  <si>
    <t>FECHA DE ELABORACIÓN:</t>
  </si>
  <si>
    <t>32.1</t>
  </si>
  <si>
    <t>IMPUESTO NACIONAL AL CONSUMO –INC</t>
  </si>
  <si>
    <t>PORCENTAJE DE IMPUESTO NACIONAL AL CONSUMO –INC</t>
  </si>
  <si>
    <t>TOTAL IMPUESTO NACIONAL AL CONSUMO –INC</t>
  </si>
  <si>
    <t>IMPUESTO NACIONAL AL CONSUMO –INC  8%</t>
  </si>
  <si>
    <t>VALOR IMPUESTO NACIONAL AL CONSUMO –INC</t>
  </si>
  <si>
    <t>VALOR NO GRAVADO IVA 
(TARIFA 0%)</t>
  </si>
  <si>
    <t>COTIZACIÓN PARA PROCESOS DE BIENES Y/O SERVICIOS</t>
  </si>
  <si>
    <t>VERSIÓN: 2</t>
  </si>
  <si>
    <t>VIGENCIA: 2022-05-31</t>
  </si>
  <si>
    <t>CÓDIGO: ABSr125</t>
  </si>
  <si>
    <r>
      <rPr>
        <b/>
        <sz val="10"/>
        <color theme="1"/>
        <rFont val="Arial"/>
        <family val="2"/>
      </rPr>
      <t>NOTA 1:</t>
    </r>
    <r>
      <rPr>
        <sz val="10"/>
        <color theme="1"/>
        <rFont val="Arial"/>
        <family val="2"/>
      </rPr>
      <t xml:space="preserve"> Señor cotizante tenga en cuenta que es su obligación conocer y aplicar el tipo de tributo de acuerdo al bien y/o servicio a ofertar.
</t>
    </r>
    <r>
      <rPr>
        <b/>
        <sz val="10"/>
        <color theme="1"/>
        <rFont val="Arial"/>
        <family val="2"/>
      </rPr>
      <t>NOTA 2:</t>
    </r>
    <r>
      <rPr>
        <sz val="10"/>
        <color theme="1"/>
        <rFont val="Arial"/>
        <family val="2"/>
      </rPr>
      <t xml:space="preserve"> Señor cotizante recuerde que este formato se encuentra formulado y no admite valores con decimales en los precios unitarios.
</t>
    </r>
    <r>
      <rPr>
        <b/>
        <sz val="10"/>
        <color theme="1"/>
        <rFont val="Arial"/>
        <family val="2"/>
      </rPr>
      <t>NOTA 3:</t>
    </r>
    <r>
      <rPr>
        <sz val="10"/>
        <color theme="1"/>
        <rFont val="Arial"/>
        <family val="2"/>
      </rPr>
      <t xml:space="preserve"> Tenga en cuenta el “Art. 477” del estatuto tributario, donde se presenta la aclaración de bienes exentos. 
</t>
    </r>
    <r>
      <rPr>
        <b/>
        <sz val="10"/>
        <color theme="1"/>
        <rFont val="Arial"/>
        <family val="2"/>
      </rPr>
      <t>NOTA 4:</t>
    </r>
    <r>
      <rPr>
        <sz val="10"/>
        <color theme="1"/>
        <rFont val="Arial"/>
        <family val="2"/>
      </rPr>
      <t xml:space="preserve"> Tenga en cuenta el “Art. 476” del estatuto tributario,  donde se presenta la aclaración de servicios excluidos.                                                                  
</t>
    </r>
    <r>
      <rPr>
        <b/>
        <sz val="10"/>
        <color theme="1"/>
        <rFont val="Arial"/>
        <family val="2"/>
      </rPr>
      <t>NOTA 5</t>
    </r>
    <r>
      <rPr>
        <sz val="10"/>
        <color theme="1"/>
        <rFont val="Arial"/>
        <family val="2"/>
      </rPr>
      <t>: Tenga en cuenta  que lo dispuesto en los artículos 426, 512-1,</t>
    </r>
    <r>
      <rPr>
        <b/>
        <sz val="10"/>
        <color theme="1"/>
        <rFont val="Arial"/>
        <family val="2"/>
      </rPr>
      <t xml:space="preserve"> HASTA</t>
    </r>
    <r>
      <rPr>
        <sz val="10"/>
        <color theme="1"/>
        <rFont val="Arial"/>
        <family val="2"/>
      </rPr>
      <t xml:space="preserve"> 512-13 del Estatuto tributario y normas concordantes. los cuales hacen referencia</t>
    </r>
    <r>
      <rPr>
        <b/>
        <sz val="10"/>
        <color theme="1"/>
        <rFont val="Arial"/>
        <family val="2"/>
      </rPr>
      <t xml:space="preserve"> IMPUESTO NACIONAL AL CONSUMO</t>
    </r>
    <r>
      <rPr>
        <sz val="10"/>
        <color theme="1"/>
        <rFont val="Arial"/>
        <family val="2"/>
      </rPr>
      <t xml:space="preserve"> para Personas Naturales y Persona Juridicas.                                                                                                                                                                                                                                                                                                                                                                                                                                                                                  
</t>
    </r>
    <r>
      <rPr>
        <b/>
        <sz val="10"/>
        <color theme="1"/>
        <rFont val="Arial"/>
        <family val="2"/>
      </rPr>
      <t>NOTA 6:</t>
    </r>
    <r>
      <rPr>
        <sz val="10"/>
        <color theme="1"/>
        <rFont val="Arial"/>
        <family val="2"/>
      </rPr>
      <t xml:space="preserve"> Los bienes y/o servicios que se encuentren ofertados con tarifa diferencial en </t>
    </r>
    <r>
      <rPr>
        <b/>
        <sz val="10"/>
        <color theme="1"/>
        <rFont val="Arial"/>
        <family val="2"/>
      </rPr>
      <t xml:space="preserve">(IVA) </t>
    </r>
    <r>
      <rPr>
        <sz val="10"/>
        <color theme="1"/>
        <rFont val="Arial"/>
        <family val="2"/>
      </rPr>
      <t>o lo no responsables del</t>
    </r>
    <r>
      <rPr>
        <b/>
        <sz val="10"/>
        <color theme="1"/>
        <rFont val="Arial"/>
        <family val="2"/>
      </rPr>
      <t xml:space="preserve">  IMPUESTO NACIONAL AL CONSUMO </t>
    </r>
    <r>
      <rPr>
        <sz val="10"/>
        <color theme="1"/>
        <rFont val="Arial"/>
        <family val="2"/>
      </rPr>
      <t xml:space="preserve">a lo contemplado en estatuto Tributario y normas concordantes, deberán  allegar   justificación emitida por un Contador Público en los términos  Tributarios  que lo sustente. En caso de </t>
    </r>
    <r>
      <rPr>
        <b/>
        <sz val="10"/>
        <color theme="1"/>
        <rFont val="Arial"/>
        <family val="2"/>
      </rPr>
      <t>NO APORTAR</t>
    </r>
    <r>
      <rPr>
        <sz val="10"/>
        <color theme="1"/>
        <rFont val="Arial"/>
        <family val="2"/>
      </rPr>
      <t xml:space="preserve"> dicha información se establece como causal de </t>
    </r>
    <r>
      <rPr>
        <b/>
        <sz val="10"/>
        <color theme="1"/>
        <rFont val="Arial"/>
        <family val="2"/>
      </rPr>
      <t>RECHAZO</t>
    </r>
    <r>
      <rPr>
        <sz val="10"/>
        <color theme="1"/>
        <rFont val="Arial"/>
        <family val="2"/>
      </rPr>
      <t xml:space="preserve"> de la COTIZACIÓN o PROPUESTA.  
</t>
    </r>
    <r>
      <rPr>
        <b/>
        <sz val="10"/>
        <color theme="1"/>
        <rFont val="Arial"/>
        <family val="2"/>
      </rPr>
      <t>NOTA 7:</t>
    </r>
    <r>
      <rPr>
        <sz val="10"/>
        <color theme="1"/>
        <rFont val="Arial"/>
        <family val="2"/>
      </rPr>
      <t xml:space="preserve"> La validez de la cotización no podrá ser Inferior 30 días.
</t>
    </r>
    <r>
      <rPr>
        <b/>
        <sz val="10"/>
        <color theme="1"/>
        <rFont val="Arial"/>
        <family val="2"/>
      </rPr>
      <t>NOTA 8:</t>
    </r>
    <r>
      <rPr>
        <sz val="10"/>
        <color theme="1"/>
        <rFont val="Arial"/>
        <family val="2"/>
      </rPr>
      <t xml:space="preserve"> Recuerde que la forma de pago se debe sujetar a las condiciones establecidas por la Universidad de Cundinamarca para el presente proceso.
</t>
    </r>
    <r>
      <rPr>
        <b/>
        <sz val="10"/>
        <color theme="1"/>
        <rFont val="Arial"/>
        <family val="2"/>
      </rPr>
      <t>NOTA 9:</t>
    </r>
    <r>
      <rPr>
        <sz val="10"/>
        <color theme="1"/>
        <rFont val="Arial"/>
        <family val="2"/>
      </rPr>
      <t xml:space="preserve"> Verifique el término de ejecución establecido en los términos de la invitación cuantía inferior a 100 SMMLV.
</t>
    </r>
    <r>
      <rPr>
        <b/>
        <sz val="10"/>
        <color theme="1"/>
        <rFont val="Arial"/>
        <family val="2"/>
      </rPr>
      <t xml:space="preserve">NOTA 10: </t>
    </r>
    <r>
      <rPr>
        <sz val="10"/>
        <color theme="1"/>
        <rFont val="Arial"/>
        <family val="2"/>
      </rPr>
      <t>Sí el valor total de la cotización es inferior al 80% del presupuesto oficial destinado para la contratación de la presente necesidad, el cotizante deberá allegar, junto con su propuesta o dentro del término que establezca la Universidad para ello, las razones y soportes que sustentan el valor ofrecido teniendo en cuenta lo establecido en la "Guía para el manejo de ofertas artificialmente bajas en Procesos de Contratación" de Colombia Compra Eficiente. Una vez analizadas las explicaciones, la Dirección de Bienes y Servicios o quien haga sus veces, recomendará rechazar la oferta o continuar con el análisis de la misma en la evaluación de las cotizaciones. En caso de no aportar la justificacion</t>
    </r>
    <r>
      <rPr>
        <b/>
        <sz val="10"/>
        <color theme="1"/>
        <rFont val="Arial"/>
        <family val="2"/>
      </rPr>
      <t xml:space="preserve"> (ABSr132)</t>
    </r>
    <r>
      <rPr>
        <sz val="10"/>
        <color theme="1"/>
        <rFont val="Arial"/>
        <family val="2"/>
      </rPr>
      <t xml:space="preserve"> Formato publicado por la entidad, sera causal de </t>
    </r>
    <r>
      <rPr>
        <b/>
        <sz val="10"/>
        <color theme="1"/>
        <rFont val="Arial"/>
        <family val="2"/>
      </rPr>
      <t xml:space="preserve"> INCUMPLIMIENTO.</t>
    </r>
    <r>
      <rPr>
        <sz val="10"/>
        <color theme="1"/>
        <rFont val="Arial"/>
        <family val="2"/>
      </rPr>
      <t xml:space="preserve">
</t>
    </r>
    <r>
      <rPr>
        <b/>
        <sz val="10"/>
        <color theme="1"/>
        <rFont val="Arial"/>
        <family val="2"/>
      </rPr>
      <t>NOTA 11</t>
    </r>
    <r>
      <rPr>
        <sz val="10"/>
        <color theme="1"/>
        <rFont val="Arial"/>
        <family val="2"/>
      </rPr>
      <t xml:space="preserve">:Si el numero de ofertas supera las 5 cotizaciones, el porcentaje será calculado durante la evaluación de la misma y solo se analizaran aquellas justificaciones de las ofertas que estén por debajo de dicho porcentaje.
</t>
    </r>
    <r>
      <rPr>
        <b/>
        <sz val="10"/>
        <color theme="1"/>
        <rFont val="Arial"/>
        <family val="2"/>
      </rPr>
      <t xml:space="preserve">NOTA 12: </t>
    </r>
    <r>
      <rPr>
        <sz val="10"/>
        <color theme="1"/>
        <rFont val="Arial"/>
        <family val="2"/>
      </rPr>
      <t>Señor cotizante recuerde revisar los términos de la invitación cuantía inferior a 100 SMMLV en su totalidad y tener en cuenta todas las condiciones establecidas para la presentación de la oferta.</t>
    </r>
  </si>
  <si>
    <t>32.1-4.1</t>
  </si>
  <si>
    <t>UNIDAD</t>
  </si>
  <si>
    <r>
      <rPr>
        <b/>
        <sz val="10"/>
        <rFont val="Arial"/>
        <family val="2"/>
      </rPr>
      <t xml:space="preserve">   </t>
    </r>
    <r>
      <rPr>
        <sz val="10"/>
        <rFont val="Arial"/>
        <family val="2"/>
      </rPr>
      <t xml:space="preserve">   AÑO   /   MES   /   DÍA</t>
    </r>
  </si>
  <si>
    <t>MOTOTOOL 4000na CON GUAYA, KIT 36 ACCESORIOS + 3 ADITAMENTOS Y CAJA</t>
  </si>
  <si>
    <t>CORTACÉSPED A GASOLINA LC140P DE 123 CC DE 2.6 HP ANCHO DE CORTE 40 CM</t>
  </si>
  <si>
    <t>SIERRA CIRCULAR 7-1/4PULG 1500W 5800RPM</t>
  </si>
  <si>
    <t>MOTOCULTOR GASOLINA 7.0HP T ALUMINIO DTL7000</t>
  </si>
  <si>
    <t>GUADAÑA A GASOLINA 531RS EJE RECTO DE 33.6 CC 1.6 HP 2 TIEMPOS</t>
  </si>
  <si>
    <t>FUMIGADORA DE MOTOR Y CAÑON SR200</t>
  </si>
  <si>
    <t>TALADRO PERCUTOR D25133k-b3 POTENCIA: 800 W - ENERGIA DE IMPACTO: 2,9 J - VELOCIDAD SIN CARGA: 0 - 1500 RPM - FRECUENCIA DE IMPACTO: 0 - 5500 IPM - PESO: 2.6KG</t>
  </si>
  <si>
    <t>LIJADORA ORBITAL 5-PULG 275W 12000OPM + MALETÍN</t>
  </si>
  <si>
    <t>FLEXOMETRO DE 8 METROS</t>
  </si>
  <si>
    <t>BISTURI INDUSTRIAL</t>
  </si>
  <si>
    <t>MULTIMETRO DIGITAL</t>
  </si>
  <si>
    <t>PROBADOR DE CORRIENTE AUTOMOTRIZ BOLÍGRAFO 6V-12V-24V</t>
  </si>
  <si>
    <t>CARETA DIGITAL PARA SOLDADURA 810dg</t>
  </si>
  <si>
    <t>NIVEL EN ALUMINIO 24"</t>
  </si>
  <si>
    <t>ENGRASADORA DE INYECCION TIPO PALANCA 14 OZ</t>
  </si>
  <si>
    <t>GRAPADORA Y CLAVADORA NEUMÁTICA DE ALTO IMPACTO CALIBRE 18</t>
  </si>
  <si>
    <t>ASPIRADORA SOPLADORADE TACHO 45L  120V 60HZ</t>
  </si>
  <si>
    <t>LLAVE DE TUBO DE 36"</t>
  </si>
  <si>
    <t>ESCUADRA CARPINTERO DE 12" TIPO PESADO</t>
  </si>
  <si>
    <t>METRO LASER DE DISTANCIA 50M GLM 50-22</t>
  </si>
  <si>
    <t>JUEGO DE DESTORNILLADORES CROMO VANADIUM JUEGO X 8 PIEZAS PUNTA IMANTADA</t>
  </si>
  <si>
    <t>JUEGO DE LLAVES FIJAS </t>
  </si>
  <si>
    <t>LLAVE AJUSTABLE DE 8 PULGADAS </t>
  </si>
  <si>
    <t>LLAVE AJUSTABLE DE 10 PULGADAS </t>
  </si>
  <si>
    <t>LLAVE AJUSTABLE DE 12 PULGADAS </t>
  </si>
  <si>
    <t>LLAVE AJUSTABLE DE 15 PULGADAS </t>
  </si>
  <si>
    <t>CAJA PARA HERRAMIENTAS DE 40 CM </t>
  </si>
  <si>
    <t>JUEGO DE 10 LLAVES HEXAGONALES EN L </t>
  </si>
  <si>
    <t>SET DE TRES ALICATES: UNIVERSAL, PUNTA LARGA, CORTE FRÍO </t>
  </si>
  <si>
    <t>MARTILLO CON UÑA CURVA Y MANGO EN MADERA </t>
  </si>
  <si>
    <t>JUEGO DE COPAS + RATCHET: 40 PIEZAS </t>
  </si>
  <si>
    <t>GRIFERÍA LLAVE LAVAMANOS AUTOMÁTICA INSTITUCIONAL 110 VOLTIOS AHORRADOR</t>
  </si>
  <si>
    <t>LAMPARA SOLAR LED ALUMBRADO PÚBLICO 300W SOPORTE Y CONTROL REMOTO, 13.000 LM</t>
  </si>
  <si>
    <t>PULIDORA 9" 2200W 6600RPM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</si>
</sst>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1" formatCode="_-* #,##0_-;\-* #,##0_-;_-* &quot;-&quot;_-;_-@_-"/>
    <numFmt numFmtId="43" formatCode="_-* #,##0.00_-;\-* #,##0.00_-;_-* &quot;-&quot;??_-;_-@_-"/>
  </numFmts>
  <fonts count="29" x14ac:knownFonts="1">
    <font>
      <sz val="11"/>
      <color theme="1"/>
      <name val="Calibri"/>
      <family val="2"/>
      <scheme val="minor"/>
    </font>
    <font>
      <sz val="11"/>
      <color theme="1"/>
      <name val="Arial"/>
      <family val="2"/>
    </font>
    <font>
      <sz val="11"/>
      <color rgb="FF000000"/>
      <name val="Arial"/>
      <family val="2"/>
    </font>
    <font>
      <sz val="10"/>
      <color theme="1"/>
      <name val="Arial"/>
      <family val="2"/>
    </font>
    <font>
      <b/>
      <sz val="10"/>
      <color rgb="FF292929"/>
      <name val="Arial"/>
      <family val="2"/>
    </font>
    <font>
      <sz val="11"/>
      <color theme="1"/>
      <name val="Calibri"/>
      <family val="2"/>
      <scheme val="minor"/>
    </font>
    <font>
      <b/>
      <sz val="10"/>
      <color theme="1"/>
      <name val="Arial"/>
      <family val="2"/>
    </font>
    <font>
      <b/>
      <sz val="10"/>
      <color theme="0"/>
      <name val="Arial"/>
      <family val="2"/>
    </font>
    <font>
      <b/>
      <sz val="11"/>
      <color theme="1"/>
      <name val="Arial"/>
      <family val="2"/>
    </font>
    <font>
      <sz val="9"/>
      <color indexed="81"/>
      <name val="Tahoma"/>
      <family val="2"/>
    </font>
    <font>
      <b/>
      <sz val="9"/>
      <color indexed="81"/>
      <name val="Tahoma"/>
      <family val="2"/>
    </font>
    <font>
      <sz val="10"/>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0"/>
      <name val="Arial"/>
      <family val="2"/>
    </font>
  </fonts>
  <fills count="36">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s>
  <borders count="2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rgb="FF000000"/>
      </left>
      <right style="thin">
        <color rgb="FF000000"/>
      </right>
      <top style="thin">
        <color rgb="FF000000"/>
      </top>
      <bottom style="thin">
        <color rgb="FF000000"/>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bottom style="thin">
        <color indexed="64"/>
      </bottom>
      <diagonal/>
    </border>
  </borders>
  <cellStyleXfs count="46">
    <xf numFmtId="0" fontId="0" fillId="0" borderId="0"/>
    <xf numFmtId="9" fontId="5" fillId="0" borderId="0" applyFont="0" applyFill="0" applyBorder="0" applyAlignment="0" applyProtection="0"/>
    <xf numFmtId="41"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12" fillId="0" borderId="0" applyNumberFormat="0" applyFill="0" applyBorder="0" applyAlignment="0" applyProtection="0"/>
    <xf numFmtId="0" fontId="13" fillId="0" borderId="19" applyNumberFormat="0" applyFill="0" applyAlignment="0" applyProtection="0"/>
    <xf numFmtId="0" fontId="14" fillId="0" borderId="20" applyNumberFormat="0" applyFill="0" applyAlignment="0" applyProtection="0"/>
    <xf numFmtId="0" fontId="15" fillId="0" borderId="21" applyNumberFormat="0" applyFill="0" applyAlignment="0" applyProtection="0"/>
    <xf numFmtId="0" fontId="15" fillId="0" borderId="0" applyNumberFormat="0" applyFill="0" applyBorder="0" applyAlignment="0" applyProtection="0"/>
    <xf numFmtId="0" fontId="16" fillId="4" borderId="0" applyNumberFormat="0" applyBorder="0" applyAlignment="0" applyProtection="0"/>
    <xf numFmtId="0" fontId="17" fillId="5" borderId="0" applyNumberFormat="0" applyBorder="0" applyAlignment="0" applyProtection="0"/>
    <xf numFmtId="0" fontId="18" fillId="6" borderId="0" applyNumberFormat="0" applyBorder="0" applyAlignment="0" applyProtection="0"/>
    <xf numFmtId="0" fontId="19" fillId="7" borderId="22" applyNumberFormat="0" applyAlignment="0" applyProtection="0"/>
    <xf numFmtId="0" fontId="20" fillId="8" borderId="23" applyNumberFormat="0" applyAlignment="0" applyProtection="0"/>
    <xf numFmtId="0" fontId="21" fillId="8" borderId="22" applyNumberFormat="0" applyAlignment="0" applyProtection="0"/>
    <xf numFmtId="0" fontId="22" fillId="0" borderId="24" applyNumberFormat="0" applyFill="0" applyAlignment="0" applyProtection="0"/>
    <xf numFmtId="0" fontId="23" fillId="9" borderId="25" applyNumberFormat="0" applyAlignment="0" applyProtection="0"/>
    <xf numFmtId="0" fontId="24" fillId="0" borderId="0" applyNumberFormat="0" applyFill="0" applyBorder="0" applyAlignment="0" applyProtection="0"/>
    <xf numFmtId="0" fontId="5" fillId="10" borderId="26" applyNumberFormat="0" applyFont="0" applyAlignment="0" applyProtection="0"/>
    <xf numFmtId="0" fontId="25" fillId="0" borderId="0" applyNumberFormat="0" applyFill="0" applyBorder="0" applyAlignment="0" applyProtection="0"/>
    <xf numFmtId="0" fontId="26" fillId="0" borderId="27" applyNumberFormat="0" applyFill="0" applyAlignment="0" applyProtection="0"/>
    <xf numFmtId="0" fontId="27"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27"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27" fillId="19"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27" fillId="23"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27" fillId="27"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27" fillId="31"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cellStyleXfs>
  <cellXfs count="70">
    <xf numFmtId="0" fontId="0" fillId="0" borderId="0" xfId="0"/>
    <xf numFmtId="43" fontId="3" fillId="0" borderId="1" xfId="3" applyFont="1" applyFill="1" applyBorder="1" applyAlignment="1" applyProtection="1">
      <alignment horizontal="center" vertical="center"/>
      <protection hidden="1"/>
    </xf>
    <xf numFmtId="43" fontId="3" fillId="0" borderId="1" xfId="3" applyFont="1" applyFill="1" applyBorder="1" applyAlignment="1" applyProtection="1">
      <alignment vertical="center"/>
      <protection hidden="1"/>
    </xf>
    <xf numFmtId="9" fontId="0" fillId="0" borderId="0" xfId="1" applyFont="1"/>
    <xf numFmtId="43" fontId="3" fillId="0" borderId="1" xfId="4" applyFont="1" applyBorder="1" applyProtection="1">
      <protection hidden="1"/>
    </xf>
    <xf numFmtId="43" fontId="6" fillId="0" borderId="1" xfId="4" applyFont="1" applyBorder="1" applyProtection="1">
      <protection hidden="1"/>
    </xf>
    <xf numFmtId="43" fontId="3" fillId="0" borderId="1" xfId="4" applyFont="1" applyFill="1" applyBorder="1" applyProtection="1">
      <protection hidden="1"/>
    </xf>
    <xf numFmtId="0" fontId="1" fillId="2" borderId="6" xfId="0" applyFont="1" applyFill="1" applyBorder="1" applyAlignment="1" applyProtection="1">
      <alignment horizontal="center" vertical="center" wrapText="1"/>
      <protection locked="0"/>
    </xf>
    <xf numFmtId="0" fontId="1" fillId="2" borderId="0" xfId="0" applyFont="1" applyFill="1" applyProtection="1">
      <protection locked="0"/>
    </xf>
    <xf numFmtId="0" fontId="1" fillId="2" borderId="0" xfId="0" applyFont="1" applyFill="1" applyProtection="1">
      <protection hidden="1"/>
    </xf>
    <xf numFmtId="0" fontId="1" fillId="2" borderId="0" xfId="0" applyFont="1" applyFill="1" applyAlignment="1" applyProtection="1">
      <alignment horizontal="center"/>
      <protection hidden="1"/>
    </xf>
    <xf numFmtId="0" fontId="0" fillId="2" borderId="0" xfId="0" applyFill="1" applyProtection="1">
      <protection hidden="1"/>
    </xf>
    <xf numFmtId="0" fontId="3" fillId="2" borderId="0" xfId="0" applyFont="1" applyFill="1" applyProtection="1">
      <protection hidden="1"/>
    </xf>
    <xf numFmtId="0" fontId="6" fillId="2" borderId="0" xfId="0" applyFont="1" applyFill="1" applyProtection="1">
      <protection hidden="1"/>
    </xf>
    <xf numFmtId="0" fontId="3" fillId="2" borderId="0" xfId="0" applyFont="1" applyFill="1" applyBorder="1" applyAlignment="1" applyProtection="1">
      <alignment horizontal="left"/>
      <protection hidden="1"/>
    </xf>
    <xf numFmtId="0" fontId="8" fillId="2" borderId="1" xfId="0" applyFont="1" applyFill="1" applyBorder="1" applyAlignment="1" applyProtection="1">
      <alignment vertical="center"/>
      <protection hidden="1"/>
    </xf>
    <xf numFmtId="0" fontId="8" fillId="2" borderId="3" xfId="0" applyFont="1" applyFill="1" applyBorder="1" applyAlignment="1" applyProtection="1">
      <alignment vertical="center"/>
      <protection hidden="1"/>
    </xf>
    <xf numFmtId="0" fontId="6" fillId="2" borderId="0" xfId="0" applyFont="1" applyFill="1" applyBorder="1" applyAlignment="1" applyProtection="1">
      <alignment horizontal="left"/>
      <protection hidden="1"/>
    </xf>
    <xf numFmtId="0" fontId="8" fillId="2" borderId="0" xfId="0" applyFont="1" applyFill="1" applyBorder="1" applyAlignment="1" applyProtection="1">
      <alignment horizontal="left"/>
      <protection hidden="1"/>
    </xf>
    <xf numFmtId="0" fontId="1" fillId="2" borderId="0" xfId="0" applyFont="1" applyFill="1" applyBorder="1" applyAlignment="1" applyProtection="1">
      <alignment horizontal="left"/>
      <protection hidden="1"/>
    </xf>
    <xf numFmtId="0" fontId="3" fillId="2" borderId="0" xfId="0" applyFont="1" applyFill="1" applyBorder="1" applyAlignment="1" applyProtection="1">
      <alignment horizontal="center" vertical="center"/>
      <protection hidden="1"/>
    </xf>
    <xf numFmtId="0" fontId="1" fillId="2" borderId="0" xfId="0" applyFont="1" applyFill="1" applyAlignment="1" applyProtection="1">
      <alignment horizontal="left"/>
      <protection hidden="1"/>
    </xf>
    <xf numFmtId="0" fontId="7" fillId="3" borderId="1" xfId="0" applyFont="1" applyFill="1" applyBorder="1" applyAlignment="1" applyProtection="1">
      <alignment horizontal="center" vertical="center" wrapText="1"/>
      <protection hidden="1"/>
    </xf>
    <xf numFmtId="43" fontId="7" fillId="3" borderId="1" xfId="3" applyFont="1" applyFill="1" applyBorder="1" applyAlignment="1" applyProtection="1">
      <alignment horizontal="center" vertical="center" wrapText="1"/>
      <protection hidden="1"/>
    </xf>
    <xf numFmtId="0" fontId="0" fillId="2" borderId="0" xfId="0" applyFill="1" applyAlignment="1" applyProtection="1">
      <alignment vertical="center"/>
      <protection hidden="1"/>
    </xf>
    <xf numFmtId="0" fontId="3" fillId="0" borderId="2" xfId="0" applyFont="1" applyFill="1" applyBorder="1" applyAlignment="1" applyProtection="1">
      <alignment horizontal="center" vertical="center"/>
      <protection hidden="1"/>
    </xf>
    <xf numFmtId="0" fontId="3" fillId="0" borderId="0" xfId="0" applyFont="1" applyAlignment="1" applyProtection="1">
      <alignment vertical="center"/>
      <protection hidden="1"/>
    </xf>
    <xf numFmtId="0" fontId="1" fillId="2" borderId="0" xfId="0" applyFont="1" applyFill="1" applyBorder="1" applyAlignment="1" applyProtection="1">
      <alignment horizontal="center" vertical="center" wrapText="1"/>
      <protection locked="0"/>
    </xf>
    <xf numFmtId="9" fontId="0" fillId="0" borderId="0" xfId="0" applyNumberFormat="1"/>
    <xf numFmtId="0" fontId="1" fillId="0" borderId="18" xfId="0" applyFont="1" applyBorder="1" applyAlignment="1">
      <alignment horizontal="center" vertical="center" wrapText="1"/>
    </xf>
    <xf numFmtId="43" fontId="11" fillId="35" borderId="1" xfId="3" applyFont="1" applyFill="1" applyBorder="1" applyAlignment="1" applyProtection="1">
      <alignment horizontal="center" vertical="center"/>
      <protection locked="0"/>
    </xf>
    <xf numFmtId="9" fontId="3" fillId="35" borderId="1" xfId="1" applyFont="1" applyFill="1" applyBorder="1" applyAlignment="1" applyProtection="1">
      <alignment horizontal="center" vertical="center"/>
      <protection locked="0"/>
    </xf>
    <xf numFmtId="0" fontId="1" fillId="35" borderId="2" xfId="0" applyFont="1" applyFill="1" applyBorder="1" applyAlignment="1" applyProtection="1">
      <alignment horizontal="left" vertical="center" wrapText="1"/>
      <protection locked="0"/>
    </xf>
    <xf numFmtId="0" fontId="1" fillId="0" borderId="18" xfId="0" applyFont="1" applyBorder="1" applyAlignment="1">
      <alignment wrapText="1"/>
    </xf>
    <xf numFmtId="43" fontId="6" fillId="0" borderId="3" xfId="3" applyFont="1" applyBorder="1" applyAlignment="1" applyProtection="1">
      <alignment horizontal="center" vertical="center"/>
      <protection hidden="1"/>
    </xf>
    <xf numFmtId="43" fontId="6" fillId="0" borderId="5" xfId="3" applyFont="1" applyBorder="1" applyAlignment="1" applyProtection="1">
      <alignment horizontal="center" vertical="center"/>
      <protection hidden="1"/>
    </xf>
    <xf numFmtId="43" fontId="6" fillId="0" borderId="3" xfId="3" applyFont="1" applyBorder="1" applyAlignment="1" applyProtection="1">
      <alignment horizontal="center" vertical="center" wrapText="1"/>
      <protection hidden="1"/>
    </xf>
    <xf numFmtId="43" fontId="6" fillId="0" borderId="5" xfId="3" applyFont="1" applyBorder="1" applyAlignment="1" applyProtection="1">
      <alignment horizontal="center" vertical="center" wrapText="1"/>
      <protection hidden="1"/>
    </xf>
    <xf numFmtId="43" fontId="3" fillId="0" borderId="3" xfId="3" applyFont="1" applyBorder="1" applyAlignment="1" applyProtection="1">
      <alignment horizontal="center" vertical="center" wrapText="1"/>
      <protection hidden="1"/>
    </xf>
    <xf numFmtId="43" fontId="3" fillId="0" borderId="5" xfId="3" applyFont="1" applyBorder="1" applyAlignment="1" applyProtection="1">
      <alignment horizontal="center" vertical="center" wrapText="1"/>
      <protection hidden="1"/>
    </xf>
    <xf numFmtId="0" fontId="4" fillId="0" borderId="1" xfId="0" applyFont="1" applyBorder="1" applyAlignment="1" applyProtection="1">
      <alignment horizontal="center" vertical="center" wrapText="1"/>
      <protection hidden="1"/>
    </xf>
    <xf numFmtId="0" fontId="2" fillId="0" borderId="1" xfId="0" applyFont="1" applyBorder="1" applyAlignment="1" applyProtection="1">
      <alignment vertical="top" wrapText="1"/>
      <protection hidden="1"/>
    </xf>
    <xf numFmtId="0" fontId="7" fillId="3" borderId="3" xfId="0" applyFont="1" applyFill="1" applyBorder="1" applyAlignment="1" applyProtection="1">
      <alignment horizontal="center" vertical="center" wrapText="1"/>
      <protection hidden="1"/>
    </xf>
    <xf numFmtId="0" fontId="7" fillId="3" borderId="4" xfId="0" applyFont="1" applyFill="1" applyBorder="1" applyAlignment="1" applyProtection="1">
      <alignment horizontal="center" vertical="center" wrapText="1"/>
      <protection hidden="1"/>
    </xf>
    <xf numFmtId="0" fontId="7" fillId="3" borderId="13" xfId="0" applyFont="1" applyFill="1" applyBorder="1" applyAlignment="1" applyProtection="1">
      <alignment horizontal="center" vertical="center" wrapText="1"/>
      <protection hidden="1"/>
    </xf>
    <xf numFmtId="0" fontId="7" fillId="3" borderId="7" xfId="0" applyFont="1" applyFill="1" applyBorder="1" applyAlignment="1" applyProtection="1">
      <alignment horizontal="center" vertical="center" wrapText="1"/>
      <protection hidden="1"/>
    </xf>
    <xf numFmtId="0" fontId="7" fillId="3" borderId="8" xfId="0" applyFont="1" applyFill="1" applyBorder="1" applyAlignment="1" applyProtection="1">
      <alignment horizontal="center" vertical="center" wrapText="1"/>
      <protection hidden="1"/>
    </xf>
    <xf numFmtId="0" fontId="7" fillId="3" borderId="9" xfId="0" applyFont="1" applyFill="1" applyBorder="1" applyAlignment="1" applyProtection="1">
      <alignment horizontal="center" vertical="center" wrapText="1"/>
      <protection hidden="1"/>
    </xf>
    <xf numFmtId="0" fontId="7" fillId="3" borderId="10" xfId="0" applyFont="1" applyFill="1" applyBorder="1" applyAlignment="1" applyProtection="1">
      <alignment horizontal="center" vertical="center" wrapText="1"/>
      <protection hidden="1"/>
    </xf>
    <xf numFmtId="0" fontId="7" fillId="3" borderId="11" xfId="0" applyFont="1" applyFill="1" applyBorder="1" applyAlignment="1" applyProtection="1">
      <alignment horizontal="center" vertical="center" wrapText="1"/>
      <protection hidden="1"/>
    </xf>
    <xf numFmtId="0" fontId="7" fillId="3" borderId="12" xfId="0" applyFont="1" applyFill="1" applyBorder="1" applyAlignment="1" applyProtection="1">
      <alignment horizontal="center" vertical="center" wrapText="1"/>
      <protection hidden="1"/>
    </xf>
    <xf numFmtId="0" fontId="4" fillId="2" borderId="1" xfId="0" applyFont="1" applyFill="1" applyBorder="1" applyAlignment="1" applyProtection="1">
      <alignment horizontal="center" vertical="center" wrapText="1"/>
      <protection hidden="1"/>
    </xf>
    <xf numFmtId="0" fontId="3" fillId="0" borderId="2" xfId="0" applyFont="1" applyBorder="1" applyAlignment="1" applyProtection="1">
      <alignment horizontal="left" vertical="center" wrapText="1"/>
      <protection hidden="1"/>
    </xf>
    <xf numFmtId="0" fontId="3" fillId="0" borderId="28" xfId="0" applyFont="1" applyBorder="1" applyAlignment="1" applyProtection="1">
      <alignment horizontal="left" vertical="center" wrapText="1"/>
      <protection hidden="1"/>
    </xf>
    <xf numFmtId="0" fontId="3" fillId="0" borderId="1" xfId="0" applyFont="1" applyBorder="1" applyAlignment="1" applyProtection="1">
      <alignment horizontal="left" vertical="center" wrapText="1"/>
      <protection hidden="1"/>
    </xf>
    <xf numFmtId="0" fontId="6" fillId="2" borderId="16" xfId="0" applyFont="1" applyFill="1" applyBorder="1" applyAlignment="1" applyProtection="1">
      <alignment horizontal="center" vertical="center"/>
      <protection hidden="1"/>
    </xf>
    <xf numFmtId="0" fontId="6" fillId="2" borderId="17" xfId="0" applyFont="1" applyFill="1" applyBorder="1" applyAlignment="1" applyProtection="1">
      <alignment horizontal="center" vertical="center"/>
      <protection hidden="1"/>
    </xf>
    <xf numFmtId="0" fontId="11" fillId="2" borderId="1" xfId="0" applyFont="1" applyFill="1" applyBorder="1" applyAlignment="1" applyProtection="1">
      <alignment horizontal="left"/>
      <protection locked="0"/>
    </xf>
    <xf numFmtId="0" fontId="8" fillId="2" borderId="14" xfId="0" applyFont="1" applyFill="1" applyBorder="1" applyAlignment="1" applyProtection="1">
      <alignment horizontal="center"/>
      <protection hidden="1"/>
    </xf>
    <xf numFmtId="0" fontId="6" fillId="2" borderId="3" xfId="0" applyFont="1" applyFill="1" applyBorder="1" applyAlignment="1" applyProtection="1">
      <alignment horizontal="center" vertical="center" wrapText="1"/>
      <protection locked="0"/>
    </xf>
    <xf numFmtId="0" fontId="6" fillId="2" borderId="5" xfId="0" applyFont="1" applyFill="1" applyBorder="1" applyAlignment="1" applyProtection="1">
      <alignment horizontal="center" vertical="center" wrapText="1"/>
      <protection locked="0"/>
    </xf>
    <xf numFmtId="0" fontId="1" fillId="2" borderId="3" xfId="0" applyFont="1" applyFill="1" applyBorder="1" applyAlignment="1" applyProtection="1">
      <alignment horizontal="center" vertical="center"/>
      <protection locked="0"/>
    </xf>
    <xf numFmtId="0" fontId="1" fillId="2" borderId="4" xfId="0" applyFont="1" applyFill="1" applyBorder="1" applyAlignment="1" applyProtection="1">
      <alignment horizontal="center" vertical="center"/>
      <protection locked="0"/>
    </xf>
    <xf numFmtId="0" fontId="1" fillId="2" borderId="5" xfId="0" applyFont="1" applyFill="1" applyBorder="1" applyAlignment="1" applyProtection="1">
      <alignment horizontal="center" vertical="center"/>
      <protection locked="0"/>
    </xf>
    <xf numFmtId="0" fontId="1" fillId="2" borderId="0" xfId="0" applyFont="1" applyFill="1" applyAlignment="1" applyProtection="1">
      <alignment horizontal="center"/>
      <protection locked="0"/>
    </xf>
    <xf numFmtId="0" fontId="1" fillId="2" borderId="15" xfId="0" applyFont="1" applyFill="1" applyBorder="1" applyAlignment="1" applyProtection="1">
      <alignment horizontal="center"/>
      <protection locked="0"/>
    </xf>
    <xf numFmtId="0" fontId="3" fillId="2" borderId="15" xfId="0" applyFont="1" applyFill="1" applyBorder="1" applyAlignment="1" applyProtection="1">
      <alignment horizontal="center" vertical="center" wrapText="1"/>
      <protection hidden="1"/>
    </xf>
    <xf numFmtId="43" fontId="3" fillId="0" borderId="1" xfId="3" applyFont="1" applyBorder="1" applyAlignment="1" applyProtection="1">
      <alignment horizontal="center" vertical="center" wrapText="1"/>
      <protection hidden="1"/>
    </xf>
    <xf numFmtId="43" fontId="3" fillId="0" borderId="3" xfId="3" applyFont="1" applyBorder="1" applyAlignment="1" applyProtection="1">
      <alignment horizontal="center" vertical="center"/>
      <protection hidden="1"/>
    </xf>
    <xf numFmtId="43" fontId="3" fillId="0" borderId="5" xfId="3" applyFont="1" applyBorder="1" applyAlignment="1" applyProtection="1">
      <alignment horizontal="center" vertical="center"/>
      <protection hidden="1"/>
    </xf>
  </cellXfs>
  <cellStyles count="46">
    <cellStyle name="20% - Énfasis1" xfId="23" builtinId="30" customBuiltin="1"/>
    <cellStyle name="20% - Énfasis2" xfId="27" builtinId="34" customBuiltin="1"/>
    <cellStyle name="20% - Énfasis3" xfId="31" builtinId="38" customBuiltin="1"/>
    <cellStyle name="20% - Énfasis4" xfId="35" builtinId="42" customBuiltin="1"/>
    <cellStyle name="20% - Énfasis5" xfId="39" builtinId="46" customBuiltin="1"/>
    <cellStyle name="20% - Énfasis6" xfId="43" builtinId="50" customBuiltin="1"/>
    <cellStyle name="40% - Énfasis1" xfId="24" builtinId="31" customBuiltin="1"/>
    <cellStyle name="40% - Énfasis2" xfId="28" builtinId="35" customBuiltin="1"/>
    <cellStyle name="40% - Énfasis3" xfId="32" builtinId="39" customBuiltin="1"/>
    <cellStyle name="40% - Énfasis4" xfId="36" builtinId="43" customBuiltin="1"/>
    <cellStyle name="40% - Énfasis5" xfId="40" builtinId="47" customBuiltin="1"/>
    <cellStyle name="40% - Énfasis6" xfId="44" builtinId="51" customBuiltin="1"/>
    <cellStyle name="60% - Énfasis1" xfId="25" builtinId="32" customBuiltin="1"/>
    <cellStyle name="60% - Énfasis2" xfId="29" builtinId="36" customBuiltin="1"/>
    <cellStyle name="60% - Énfasis3" xfId="33" builtinId="40" customBuiltin="1"/>
    <cellStyle name="60% - Énfasis4" xfId="37" builtinId="44" customBuiltin="1"/>
    <cellStyle name="60% - Énfasis5" xfId="41" builtinId="48" customBuiltin="1"/>
    <cellStyle name="60% - Énfasis6" xfId="45" builtinId="52" customBuiltin="1"/>
    <cellStyle name="Bueno" xfId="10" builtinId="26" customBuiltin="1"/>
    <cellStyle name="Cálculo" xfId="15" builtinId="22" customBuiltin="1"/>
    <cellStyle name="Celda de comprobación" xfId="17" builtinId="23" customBuiltin="1"/>
    <cellStyle name="Celda vinculada" xfId="16" builtinId="24" customBuiltin="1"/>
    <cellStyle name="Encabezado 1" xfId="6" builtinId="16" customBuiltin="1"/>
    <cellStyle name="Encabezado 4" xfId="9" builtinId="19" customBuiltin="1"/>
    <cellStyle name="Énfasis1" xfId="22" builtinId="29" customBuiltin="1"/>
    <cellStyle name="Énfasis2" xfId="26" builtinId="33" customBuiltin="1"/>
    <cellStyle name="Énfasis3" xfId="30" builtinId="37" customBuiltin="1"/>
    <cellStyle name="Énfasis4" xfId="34" builtinId="41" customBuiltin="1"/>
    <cellStyle name="Énfasis5" xfId="38" builtinId="45" customBuiltin="1"/>
    <cellStyle name="Énfasis6" xfId="42" builtinId="49" customBuiltin="1"/>
    <cellStyle name="Entrada" xfId="13" builtinId="20" customBuiltin="1"/>
    <cellStyle name="Incorrecto" xfId="11" builtinId="27" customBuiltin="1"/>
    <cellStyle name="Millares" xfId="4" builtinId="3"/>
    <cellStyle name="Millares [0] 2" xfId="2"/>
    <cellStyle name="Millares 2" xfId="3"/>
    <cellStyle name="Neutral" xfId="12" builtinId="28" customBuiltin="1"/>
    <cellStyle name="Normal" xfId="0" builtinId="0"/>
    <cellStyle name="Notas" xfId="19" builtinId="10" customBuiltin="1"/>
    <cellStyle name="Porcentaje" xfId="1" builtinId="5"/>
    <cellStyle name="Salida" xfId="14" builtinId="21" customBuiltin="1"/>
    <cellStyle name="Texto de advertencia" xfId="18" builtinId="11" customBuiltin="1"/>
    <cellStyle name="Texto explicativo" xfId="20" builtinId="53" customBuiltin="1"/>
    <cellStyle name="Título" xfId="5" builtinId="15" customBuiltin="1"/>
    <cellStyle name="Título 2" xfId="7" builtinId="17" customBuiltin="1"/>
    <cellStyle name="Título 3" xfId="8" builtinId="18" customBuiltin="1"/>
    <cellStyle name="Total" xfId="21" builtinId="25" customBuiltin="1"/>
  </cellStyles>
  <dxfs count="0"/>
  <tableStyles count="0" defaultTableStyle="TableStyleMedium2" defaultPivotStyle="PivotStyleLight16"/>
  <colors>
    <mruColors>
      <color rgb="FF00482B"/>
      <color rgb="FFFFE122"/>
      <color rgb="FF4B514E"/>
      <color rgb="FF292929"/>
      <color rgb="FF004846"/>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167090</xdr:colOff>
      <xdr:row>1</xdr:row>
      <xdr:rowOff>38210</xdr:rowOff>
    </xdr:from>
    <xdr:to>
      <xdr:col>0</xdr:col>
      <xdr:colOff>560920</xdr:colOff>
      <xdr:row>4</xdr:row>
      <xdr:rowOff>170346</xdr:rowOff>
    </xdr:to>
    <xdr:pic>
      <xdr:nvPicPr>
        <xdr:cNvPr id="6" name="Imagen 5">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67090" y="228710"/>
          <a:ext cx="393830" cy="745969"/>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O70"/>
  <sheetViews>
    <sheetView tabSelected="1" zoomScale="80" zoomScaleNormal="80" zoomScaleSheetLayoutView="70" zoomScalePageLayoutView="55" workbookViewId="0">
      <selection activeCell="G40" sqref="G40"/>
    </sheetView>
  </sheetViews>
  <sheetFormatPr baseColWidth="10" defaultColWidth="11.42578125" defaultRowHeight="15" x14ac:dyDescent="0.25"/>
  <cols>
    <col min="1" max="1" width="10.7109375" style="9" customWidth="1"/>
    <col min="2" max="2" width="62.85546875" style="9" customWidth="1"/>
    <col min="3" max="3" width="13.42578125" style="9" customWidth="1"/>
    <col min="4" max="4" width="13.28515625" style="9" customWidth="1"/>
    <col min="5" max="5" width="17" style="9" customWidth="1"/>
    <col min="6" max="6" width="13.5703125" style="9" customWidth="1"/>
    <col min="7" max="7" width="12.85546875" style="9" customWidth="1"/>
    <col min="8" max="8" width="15" style="9" customWidth="1"/>
    <col min="9" max="9" width="20.28515625" style="9" customWidth="1"/>
    <col min="10" max="10" width="15" style="9" customWidth="1"/>
    <col min="11" max="11" width="17.85546875" style="11" customWidth="1"/>
    <col min="12" max="13" width="16.7109375" style="11" customWidth="1"/>
    <col min="14" max="14" width="14.7109375" style="11" customWidth="1"/>
    <col min="15" max="15" width="18.7109375" style="11" customWidth="1"/>
    <col min="16" max="16384" width="11.42578125" style="11"/>
  </cols>
  <sheetData>
    <row r="1" spans="1:15" x14ac:dyDescent="0.25">
      <c r="F1" s="10"/>
    </row>
    <row r="2" spans="1:15" ht="15.75" customHeight="1" x14ac:dyDescent="0.25">
      <c r="A2" s="41"/>
      <c r="B2" s="51" t="s">
        <v>0</v>
      </c>
      <c r="C2" s="51"/>
      <c r="D2" s="51"/>
      <c r="E2" s="51"/>
      <c r="F2" s="51"/>
      <c r="G2" s="51"/>
      <c r="H2" s="51"/>
      <c r="I2" s="51"/>
      <c r="J2" s="51"/>
      <c r="K2" s="51"/>
      <c r="L2" s="51"/>
      <c r="M2" s="51"/>
      <c r="N2" s="40" t="s">
        <v>40</v>
      </c>
      <c r="O2" s="40"/>
    </row>
    <row r="3" spans="1:15" ht="15.75" customHeight="1" x14ac:dyDescent="0.25">
      <c r="A3" s="41"/>
      <c r="B3" s="51" t="s">
        <v>1</v>
      </c>
      <c r="C3" s="51"/>
      <c r="D3" s="51"/>
      <c r="E3" s="51"/>
      <c r="F3" s="51"/>
      <c r="G3" s="51"/>
      <c r="H3" s="51"/>
      <c r="I3" s="51"/>
      <c r="J3" s="51"/>
      <c r="K3" s="51"/>
      <c r="L3" s="51"/>
      <c r="M3" s="51"/>
      <c r="N3" s="40" t="s">
        <v>38</v>
      </c>
      <c r="O3" s="40"/>
    </row>
    <row r="4" spans="1:15" ht="16.5" customHeight="1" x14ac:dyDescent="0.25">
      <c r="A4" s="41"/>
      <c r="B4" s="51" t="s">
        <v>37</v>
      </c>
      <c r="C4" s="51"/>
      <c r="D4" s="51"/>
      <c r="E4" s="51"/>
      <c r="F4" s="51"/>
      <c r="G4" s="51"/>
      <c r="H4" s="51"/>
      <c r="I4" s="51"/>
      <c r="J4" s="51"/>
      <c r="K4" s="51"/>
      <c r="L4" s="51"/>
      <c r="M4" s="51"/>
      <c r="N4" s="40" t="s">
        <v>39</v>
      </c>
      <c r="O4" s="40"/>
    </row>
    <row r="5" spans="1:15" ht="15" customHeight="1" x14ac:dyDescent="0.25">
      <c r="A5" s="41"/>
      <c r="B5" s="51"/>
      <c r="C5" s="51"/>
      <c r="D5" s="51"/>
      <c r="E5" s="51"/>
      <c r="F5" s="51"/>
      <c r="G5" s="51"/>
      <c r="H5" s="51"/>
      <c r="I5" s="51"/>
      <c r="J5" s="51"/>
      <c r="K5" s="51"/>
      <c r="L5" s="51"/>
      <c r="M5" s="51"/>
      <c r="N5" s="40" t="s">
        <v>27</v>
      </c>
      <c r="O5" s="40"/>
    </row>
    <row r="7" spans="1:15" x14ac:dyDescent="0.25">
      <c r="A7" s="12" t="s">
        <v>30</v>
      </c>
    </row>
    <row r="8" spans="1:15" x14ac:dyDescent="0.25">
      <c r="A8" s="13" t="s">
        <v>29</v>
      </c>
    </row>
    <row r="9" spans="1:15" ht="25.5" customHeight="1" x14ac:dyDescent="0.25">
      <c r="A9" s="57" t="s">
        <v>44</v>
      </c>
      <c r="B9" s="57"/>
      <c r="C9" s="14"/>
      <c r="E9" s="15" t="s">
        <v>21</v>
      </c>
      <c r="F9" s="59"/>
      <c r="G9" s="60"/>
      <c r="K9" s="16" t="s">
        <v>16</v>
      </c>
      <c r="L9" s="61"/>
      <c r="M9" s="62"/>
      <c r="N9" s="63"/>
    </row>
    <row r="10" spans="1:15" ht="15.75" thickBot="1" x14ac:dyDescent="0.3">
      <c r="A10" s="14"/>
      <c r="B10" s="14"/>
      <c r="C10" s="14"/>
      <c r="E10" s="17"/>
      <c r="F10" s="17"/>
      <c r="G10" s="17"/>
      <c r="K10" s="18"/>
      <c r="L10" s="19"/>
      <c r="M10" s="19"/>
      <c r="N10" s="19"/>
    </row>
    <row r="11" spans="1:15" ht="30.75" customHeight="1" thickBot="1" x14ac:dyDescent="0.3">
      <c r="A11" s="45" t="s">
        <v>26</v>
      </c>
      <c r="B11" s="46"/>
      <c r="C11" s="20"/>
      <c r="D11" s="42" t="s">
        <v>17</v>
      </c>
      <c r="E11" s="43"/>
      <c r="F11" s="43"/>
      <c r="G11" s="44"/>
      <c r="H11" s="7"/>
      <c r="I11" s="27"/>
      <c r="J11" s="27"/>
      <c r="K11" s="18"/>
    </row>
    <row r="12" spans="1:15" ht="15.75" thickBot="1" x14ac:dyDescent="0.3">
      <c r="A12" s="47"/>
      <c r="B12" s="48"/>
      <c r="C12" s="20"/>
      <c r="D12" s="21"/>
      <c r="E12" s="17"/>
      <c r="F12" s="17"/>
      <c r="G12" s="17"/>
      <c r="K12" s="18"/>
    </row>
    <row r="13" spans="1:15" ht="30" customHeight="1" thickBot="1" x14ac:dyDescent="0.3">
      <c r="A13" s="47"/>
      <c r="B13" s="48"/>
      <c r="C13" s="20"/>
      <c r="D13" s="42" t="s">
        <v>18</v>
      </c>
      <c r="E13" s="43"/>
      <c r="F13" s="43"/>
      <c r="G13" s="44"/>
      <c r="H13" s="7"/>
      <c r="I13" s="27"/>
      <c r="J13" s="27"/>
      <c r="K13" s="18"/>
    </row>
    <row r="14" spans="1:15" ht="18.75" customHeight="1" thickBot="1" x14ac:dyDescent="0.3">
      <c r="A14" s="47"/>
      <c r="B14" s="48"/>
      <c r="C14" s="20"/>
      <c r="E14" s="17"/>
      <c r="F14" s="17"/>
      <c r="G14" s="17"/>
      <c r="K14" s="18"/>
    </row>
    <row r="15" spans="1:15" ht="24" customHeight="1" thickBot="1" x14ac:dyDescent="0.3">
      <c r="A15" s="49"/>
      <c r="B15" s="50"/>
      <c r="C15" s="20"/>
      <c r="D15" s="42" t="s">
        <v>22</v>
      </c>
      <c r="E15" s="43"/>
      <c r="F15" s="43"/>
      <c r="G15" s="44"/>
      <c r="H15" s="7"/>
      <c r="I15" s="27"/>
      <c r="J15" s="27"/>
      <c r="K15" s="18"/>
      <c r="L15" s="19"/>
      <c r="M15" s="19"/>
      <c r="N15" s="19"/>
    </row>
    <row r="16" spans="1:15" x14ac:dyDescent="0.25">
      <c r="A16" s="14"/>
      <c r="B16" s="14"/>
      <c r="C16" s="14"/>
      <c r="E16" s="17"/>
      <c r="F16" s="17"/>
      <c r="G16" s="17"/>
      <c r="K16" s="18"/>
      <c r="L16" s="19"/>
      <c r="M16" s="19"/>
      <c r="N16" s="19"/>
    </row>
    <row r="18" spans="1:15" s="24" customFormat="1" ht="111.75" customHeight="1" x14ac:dyDescent="0.25">
      <c r="A18" s="22" t="s">
        <v>28</v>
      </c>
      <c r="B18" s="22" t="s">
        <v>2</v>
      </c>
      <c r="C18" s="22" t="s">
        <v>19</v>
      </c>
      <c r="D18" s="22" t="s">
        <v>3</v>
      </c>
      <c r="E18" s="22" t="s">
        <v>23</v>
      </c>
      <c r="F18" s="23" t="s">
        <v>4</v>
      </c>
      <c r="G18" s="23" t="s">
        <v>25</v>
      </c>
      <c r="H18" s="23" t="s">
        <v>5</v>
      </c>
      <c r="I18" s="23" t="s">
        <v>32</v>
      </c>
      <c r="J18" s="23" t="s">
        <v>35</v>
      </c>
      <c r="K18" s="23" t="s">
        <v>6</v>
      </c>
      <c r="L18" s="23" t="s">
        <v>7</v>
      </c>
      <c r="M18" s="23" t="s">
        <v>8</v>
      </c>
      <c r="N18" s="23" t="s">
        <v>31</v>
      </c>
      <c r="O18" s="23" t="s">
        <v>9</v>
      </c>
    </row>
    <row r="19" spans="1:15" s="24" customFormat="1" ht="28.5" x14ac:dyDescent="0.2">
      <c r="A19" s="25">
        <v>1</v>
      </c>
      <c r="B19" s="33" t="s">
        <v>45</v>
      </c>
      <c r="C19" s="32"/>
      <c r="D19" s="29">
        <v>1</v>
      </c>
      <c r="E19" s="29" t="s">
        <v>43</v>
      </c>
      <c r="F19" s="30"/>
      <c r="G19" s="31">
        <v>0</v>
      </c>
      <c r="H19" s="1">
        <f>+ROUND(F19*G19,0)</f>
        <v>0</v>
      </c>
      <c r="I19" s="31">
        <v>0</v>
      </c>
      <c r="J19" s="1">
        <f>ROUND(F19*I19,0)</f>
        <v>0</v>
      </c>
      <c r="K19" s="1">
        <f>ROUND(F19+H19+J19,0)</f>
        <v>0</v>
      </c>
      <c r="L19" s="1">
        <f>ROUND(F19*D19,0)</f>
        <v>0</v>
      </c>
      <c r="M19" s="1">
        <f>ROUND(D19*H19,0)</f>
        <v>0</v>
      </c>
      <c r="N19" s="1">
        <f>ROUND(J19*D19,0)</f>
        <v>0</v>
      </c>
      <c r="O19" s="2">
        <f>ROUND(L19+N19+M19,0)</f>
        <v>0</v>
      </c>
    </row>
    <row r="20" spans="1:15" s="24" customFormat="1" ht="28.5" x14ac:dyDescent="0.2">
      <c r="A20" s="25">
        <v>2</v>
      </c>
      <c r="B20" s="33" t="s">
        <v>46</v>
      </c>
      <c r="C20" s="32"/>
      <c r="D20" s="29">
        <v>1</v>
      </c>
      <c r="E20" s="29" t="s">
        <v>43</v>
      </c>
      <c r="F20" s="30"/>
      <c r="G20" s="31">
        <v>0</v>
      </c>
      <c r="H20" s="1">
        <f t="shared" ref="H20" si="0">+ROUND(F20*G20,0)</f>
        <v>0</v>
      </c>
      <c r="I20" s="31">
        <v>0</v>
      </c>
      <c r="J20" s="1">
        <f t="shared" ref="J20" si="1">ROUND(F20*I20,0)</f>
        <v>0</v>
      </c>
      <c r="K20" s="1">
        <f t="shared" ref="K20" si="2">ROUND(F20+H20+J20,0)</f>
        <v>0</v>
      </c>
      <c r="L20" s="1">
        <f t="shared" ref="L20" si="3">ROUND(F20*D20,0)</f>
        <v>0</v>
      </c>
      <c r="M20" s="1">
        <f t="shared" ref="M20" si="4">ROUND(D20*H20,0)</f>
        <v>0</v>
      </c>
      <c r="N20" s="1">
        <f t="shared" ref="N20" si="5">ROUND(J20*D20,0)</f>
        <v>0</v>
      </c>
      <c r="O20" s="2">
        <f t="shared" ref="O20" si="6">ROUND(L20+N20+M20,0)</f>
        <v>0</v>
      </c>
    </row>
    <row r="21" spans="1:15" s="24" customFormat="1" x14ac:dyDescent="0.2">
      <c r="A21" s="25">
        <v>3</v>
      </c>
      <c r="B21" s="33" t="s">
        <v>47</v>
      </c>
      <c r="C21" s="32"/>
      <c r="D21" s="29">
        <v>1</v>
      </c>
      <c r="E21" s="29" t="s">
        <v>43</v>
      </c>
      <c r="F21" s="30"/>
      <c r="G21" s="31">
        <v>0</v>
      </c>
      <c r="H21" s="1">
        <f>+ROUND(F21*G21,0)</f>
        <v>0</v>
      </c>
      <c r="I21" s="31">
        <v>0</v>
      </c>
      <c r="J21" s="1">
        <f>ROUND(F21*I21,0)</f>
        <v>0</v>
      </c>
      <c r="K21" s="1">
        <f>ROUND(F21+H21+J21,0)</f>
        <v>0</v>
      </c>
      <c r="L21" s="1">
        <f>ROUND(F21*D21,0)</f>
        <v>0</v>
      </c>
      <c r="M21" s="1">
        <f>ROUND(D21*H21,0)</f>
        <v>0</v>
      </c>
      <c r="N21" s="1">
        <f>ROUND(J21*D21,0)</f>
        <v>0</v>
      </c>
      <c r="O21" s="2">
        <f>ROUND(L21+N21+M21,0)</f>
        <v>0</v>
      </c>
    </row>
    <row r="22" spans="1:15" s="24" customFormat="1" x14ac:dyDescent="0.2">
      <c r="A22" s="25">
        <v>4</v>
      </c>
      <c r="B22" s="33" t="s">
        <v>48</v>
      </c>
      <c r="C22" s="32"/>
      <c r="D22" s="29">
        <v>1</v>
      </c>
      <c r="E22" s="29" t="s">
        <v>43</v>
      </c>
      <c r="F22" s="30"/>
      <c r="G22" s="31">
        <v>0</v>
      </c>
      <c r="H22" s="1">
        <f t="shared" ref="H22" si="7">+ROUND(F22*G22,0)</f>
        <v>0</v>
      </c>
      <c r="I22" s="31">
        <v>0</v>
      </c>
      <c r="J22" s="1">
        <f t="shared" ref="J22" si="8">ROUND(F22*I22,0)</f>
        <v>0</v>
      </c>
      <c r="K22" s="1">
        <f t="shared" ref="K22" si="9">ROUND(F22+H22+J22,0)</f>
        <v>0</v>
      </c>
      <c r="L22" s="1">
        <f t="shared" ref="L22" si="10">ROUND(F22*D22,0)</f>
        <v>0</v>
      </c>
      <c r="M22" s="1">
        <f t="shared" ref="M22" si="11">ROUND(D22*H22,0)</f>
        <v>0</v>
      </c>
      <c r="N22" s="1">
        <f t="shared" ref="N22" si="12">ROUND(J22*D22,0)</f>
        <v>0</v>
      </c>
      <c r="O22" s="2">
        <f t="shared" ref="O22" si="13">ROUND(L22+N22+M22,0)</f>
        <v>0</v>
      </c>
    </row>
    <row r="23" spans="1:15" s="24" customFormat="1" ht="28.5" x14ac:dyDescent="0.2">
      <c r="A23" s="25">
        <v>5</v>
      </c>
      <c r="B23" s="33" t="s">
        <v>49</v>
      </c>
      <c r="C23" s="32"/>
      <c r="D23" s="29">
        <v>1</v>
      </c>
      <c r="E23" s="29" t="s">
        <v>43</v>
      </c>
      <c r="F23" s="30"/>
      <c r="G23" s="31">
        <v>0</v>
      </c>
      <c r="H23" s="1">
        <f>+ROUND(F23*G23,0)</f>
        <v>0</v>
      </c>
      <c r="I23" s="31">
        <v>0</v>
      </c>
      <c r="J23" s="1">
        <f>ROUND(F23*I23,0)</f>
        <v>0</v>
      </c>
      <c r="K23" s="1">
        <f>ROUND(F23+H23+J23,0)</f>
        <v>0</v>
      </c>
      <c r="L23" s="1">
        <f>ROUND(F23*D23,0)</f>
        <v>0</v>
      </c>
      <c r="M23" s="1">
        <f>ROUND(D23*H23,0)</f>
        <v>0</v>
      </c>
      <c r="N23" s="1">
        <f>ROUND(J23*D23,0)</f>
        <v>0</v>
      </c>
      <c r="O23" s="2">
        <f>ROUND(L23+N23+M23,0)</f>
        <v>0</v>
      </c>
    </row>
    <row r="24" spans="1:15" s="24" customFormat="1" x14ac:dyDescent="0.2">
      <c r="A24" s="25">
        <v>6</v>
      </c>
      <c r="B24" s="33" t="s">
        <v>50</v>
      </c>
      <c r="C24" s="32"/>
      <c r="D24" s="29">
        <v>1</v>
      </c>
      <c r="E24" s="29" t="s">
        <v>43</v>
      </c>
      <c r="F24" s="30"/>
      <c r="G24" s="31">
        <v>0</v>
      </c>
      <c r="H24" s="1">
        <f t="shared" ref="H24" si="14">+ROUND(F24*G24,0)</f>
        <v>0</v>
      </c>
      <c r="I24" s="31">
        <v>0</v>
      </c>
      <c r="J24" s="1">
        <f t="shared" ref="J24" si="15">ROUND(F24*I24,0)</f>
        <v>0</v>
      </c>
      <c r="K24" s="1">
        <f t="shared" ref="K24" si="16">ROUND(F24+H24+J24,0)</f>
        <v>0</v>
      </c>
      <c r="L24" s="1">
        <f t="shared" ref="L24" si="17">ROUND(F24*D24,0)</f>
        <v>0</v>
      </c>
      <c r="M24" s="1">
        <f t="shared" ref="M24" si="18">ROUND(D24*H24,0)</f>
        <v>0</v>
      </c>
      <c r="N24" s="1">
        <f t="shared" ref="N24" si="19">ROUND(J24*D24,0)</f>
        <v>0</v>
      </c>
      <c r="O24" s="2">
        <f t="shared" ref="O24" si="20">ROUND(L24+N24+M24,0)</f>
        <v>0</v>
      </c>
    </row>
    <row r="25" spans="1:15" s="24" customFormat="1" ht="57" x14ac:dyDescent="0.2">
      <c r="A25" s="25">
        <v>7</v>
      </c>
      <c r="B25" s="33" t="s">
        <v>51</v>
      </c>
      <c r="C25" s="32"/>
      <c r="D25" s="29">
        <v>1</v>
      </c>
      <c r="E25" s="29" t="s">
        <v>43</v>
      </c>
      <c r="F25" s="30"/>
      <c r="G25" s="31">
        <v>0</v>
      </c>
      <c r="H25" s="1">
        <f>+ROUND(F25*G25,0)</f>
        <v>0</v>
      </c>
      <c r="I25" s="31">
        <v>0</v>
      </c>
      <c r="J25" s="1">
        <f>ROUND(F25*I25,0)</f>
        <v>0</v>
      </c>
      <c r="K25" s="1">
        <f>ROUND(F25+H25+J25,0)</f>
        <v>0</v>
      </c>
      <c r="L25" s="1">
        <f>ROUND(F25*D25,0)</f>
        <v>0</v>
      </c>
      <c r="M25" s="1">
        <f>ROUND(D25*H25,0)</f>
        <v>0</v>
      </c>
      <c r="N25" s="1">
        <f>ROUND(J25*D25,0)</f>
        <v>0</v>
      </c>
      <c r="O25" s="2">
        <f>ROUND(L25+N25+M25,0)</f>
        <v>0</v>
      </c>
    </row>
    <row r="26" spans="1:15" s="24" customFormat="1" x14ac:dyDescent="0.2">
      <c r="A26" s="25">
        <v>8</v>
      </c>
      <c r="B26" s="33" t="s">
        <v>52</v>
      </c>
      <c r="C26" s="32"/>
      <c r="D26" s="29">
        <v>1</v>
      </c>
      <c r="E26" s="29" t="s">
        <v>43</v>
      </c>
      <c r="F26" s="30"/>
      <c r="G26" s="31">
        <v>0</v>
      </c>
      <c r="H26" s="1">
        <f>+ROUND(F26*G26,0)</f>
        <v>0</v>
      </c>
      <c r="I26" s="31">
        <v>0</v>
      </c>
      <c r="J26" s="1">
        <f>ROUND(F26*I26,0)</f>
        <v>0</v>
      </c>
      <c r="K26" s="1">
        <f>ROUND(F26+H26+J26,0)</f>
        <v>0</v>
      </c>
      <c r="L26" s="1">
        <f>ROUND(F26*D26,0)</f>
        <v>0</v>
      </c>
      <c r="M26" s="1">
        <f>ROUND(D26*H26,0)</f>
        <v>0</v>
      </c>
      <c r="N26" s="1">
        <f>ROUND(J26*D26,0)</f>
        <v>0</v>
      </c>
      <c r="O26" s="2">
        <f>ROUND(L26+N26+M26,0)</f>
        <v>0</v>
      </c>
    </row>
    <row r="27" spans="1:15" s="24" customFormat="1" x14ac:dyDescent="0.2">
      <c r="A27" s="25">
        <v>9</v>
      </c>
      <c r="B27" s="33" t="s">
        <v>53</v>
      </c>
      <c r="C27" s="32"/>
      <c r="D27" s="29">
        <v>2</v>
      </c>
      <c r="E27" s="29" t="s">
        <v>43</v>
      </c>
      <c r="F27" s="30"/>
      <c r="G27" s="31">
        <v>0</v>
      </c>
      <c r="H27" s="1">
        <f t="shared" ref="H27" si="21">+ROUND(F27*G27,0)</f>
        <v>0</v>
      </c>
      <c r="I27" s="31">
        <v>0</v>
      </c>
      <c r="J27" s="1">
        <f t="shared" ref="J27" si="22">ROUND(F27*I27,0)</f>
        <v>0</v>
      </c>
      <c r="K27" s="1">
        <f t="shared" ref="K27" si="23">ROUND(F27+H27+J27,0)</f>
        <v>0</v>
      </c>
      <c r="L27" s="1">
        <f t="shared" ref="L27" si="24">ROUND(F27*D27,0)</f>
        <v>0</v>
      </c>
      <c r="M27" s="1">
        <f t="shared" ref="M27" si="25">ROUND(D27*H27,0)</f>
        <v>0</v>
      </c>
      <c r="N27" s="1">
        <f t="shared" ref="N27" si="26">ROUND(J27*D27,0)</f>
        <v>0</v>
      </c>
      <c r="O27" s="2">
        <f t="shared" ref="O27" si="27">ROUND(L27+N27+M27,0)</f>
        <v>0</v>
      </c>
    </row>
    <row r="28" spans="1:15" s="24" customFormat="1" x14ac:dyDescent="0.2">
      <c r="A28" s="25">
        <v>10</v>
      </c>
      <c r="B28" s="33" t="s">
        <v>54</v>
      </c>
      <c r="C28" s="32"/>
      <c r="D28" s="29">
        <v>1</v>
      </c>
      <c r="E28" s="29" t="s">
        <v>43</v>
      </c>
      <c r="F28" s="30"/>
      <c r="G28" s="31">
        <v>0</v>
      </c>
      <c r="H28" s="1">
        <f>+ROUND(F28*G28,0)</f>
        <v>0</v>
      </c>
      <c r="I28" s="31">
        <v>0</v>
      </c>
      <c r="J28" s="1">
        <f>ROUND(F28*I28,0)</f>
        <v>0</v>
      </c>
      <c r="K28" s="1">
        <f>ROUND(F28+H28+J28,0)</f>
        <v>0</v>
      </c>
      <c r="L28" s="1">
        <f>ROUND(F28*D28,0)</f>
        <v>0</v>
      </c>
      <c r="M28" s="1">
        <f>ROUND(D28*H28,0)</f>
        <v>0</v>
      </c>
      <c r="N28" s="1">
        <f>ROUND(J28*D28,0)</f>
        <v>0</v>
      </c>
      <c r="O28" s="2">
        <f>ROUND(L28+N28+M28,0)</f>
        <v>0</v>
      </c>
    </row>
    <row r="29" spans="1:15" s="24" customFormat="1" x14ac:dyDescent="0.2">
      <c r="A29" s="25">
        <v>11</v>
      </c>
      <c r="B29" s="33" t="s">
        <v>55</v>
      </c>
      <c r="C29" s="32"/>
      <c r="D29" s="29">
        <v>2</v>
      </c>
      <c r="E29" s="29" t="s">
        <v>43</v>
      </c>
      <c r="F29" s="30"/>
      <c r="G29" s="31">
        <v>0</v>
      </c>
      <c r="H29" s="1">
        <f t="shared" ref="H29" si="28">+ROUND(F29*G29,0)</f>
        <v>0</v>
      </c>
      <c r="I29" s="31">
        <v>0</v>
      </c>
      <c r="J29" s="1">
        <f t="shared" ref="J29" si="29">ROUND(F29*I29,0)</f>
        <v>0</v>
      </c>
      <c r="K29" s="1">
        <f t="shared" ref="K29" si="30">ROUND(F29+H29+J29,0)</f>
        <v>0</v>
      </c>
      <c r="L29" s="1">
        <f t="shared" ref="L29" si="31">ROUND(F29*D29,0)</f>
        <v>0</v>
      </c>
      <c r="M29" s="1">
        <f t="shared" ref="M29" si="32">ROUND(D29*H29,0)</f>
        <v>0</v>
      </c>
      <c r="N29" s="1">
        <f t="shared" ref="N29" si="33">ROUND(J29*D29,0)</f>
        <v>0</v>
      </c>
      <c r="O29" s="2">
        <f t="shared" ref="O29" si="34">ROUND(L29+N29+M29,0)</f>
        <v>0</v>
      </c>
    </row>
    <row r="30" spans="1:15" s="24" customFormat="1" ht="28.5" x14ac:dyDescent="0.2">
      <c r="A30" s="25">
        <v>12</v>
      </c>
      <c r="B30" s="33" t="s">
        <v>56</v>
      </c>
      <c r="C30" s="32"/>
      <c r="D30" s="29">
        <v>1</v>
      </c>
      <c r="E30" s="29" t="s">
        <v>43</v>
      </c>
      <c r="F30" s="30"/>
      <c r="G30" s="31">
        <v>0</v>
      </c>
      <c r="H30" s="1">
        <f>+ROUND(F30*G30,0)</f>
        <v>0</v>
      </c>
      <c r="I30" s="31">
        <v>0</v>
      </c>
      <c r="J30" s="1">
        <f>ROUND(F30*I30,0)</f>
        <v>0</v>
      </c>
      <c r="K30" s="1">
        <f>ROUND(F30+H30+J30,0)</f>
        <v>0</v>
      </c>
      <c r="L30" s="1">
        <f>ROUND(F30*D30,0)</f>
        <v>0</v>
      </c>
      <c r="M30" s="1">
        <f>ROUND(D30*H30,0)</f>
        <v>0</v>
      </c>
      <c r="N30" s="1">
        <f>ROUND(J30*D30,0)</f>
        <v>0</v>
      </c>
      <c r="O30" s="2">
        <f>ROUND(L30+N30+M30,0)</f>
        <v>0</v>
      </c>
    </row>
    <row r="31" spans="1:15" s="24" customFormat="1" x14ac:dyDescent="0.2">
      <c r="A31" s="25">
        <v>13</v>
      </c>
      <c r="B31" s="33" t="s">
        <v>57</v>
      </c>
      <c r="C31" s="32"/>
      <c r="D31" s="29">
        <v>1</v>
      </c>
      <c r="E31" s="29" t="s">
        <v>43</v>
      </c>
      <c r="F31" s="30"/>
      <c r="G31" s="31">
        <v>0</v>
      </c>
      <c r="H31" s="1">
        <f t="shared" ref="H31" si="35">+ROUND(F31*G31,0)</f>
        <v>0</v>
      </c>
      <c r="I31" s="31">
        <v>0</v>
      </c>
      <c r="J31" s="1">
        <f t="shared" ref="J31" si="36">ROUND(F31*I31,0)</f>
        <v>0</v>
      </c>
      <c r="K31" s="1">
        <f t="shared" ref="K31" si="37">ROUND(F31+H31+J31,0)</f>
        <v>0</v>
      </c>
      <c r="L31" s="1">
        <f t="shared" ref="L31" si="38">ROUND(F31*D31,0)</f>
        <v>0</v>
      </c>
      <c r="M31" s="1">
        <f t="shared" ref="M31" si="39">ROUND(D31*H31,0)</f>
        <v>0</v>
      </c>
      <c r="N31" s="1">
        <f t="shared" ref="N31" si="40">ROUND(J31*D31,0)</f>
        <v>0</v>
      </c>
      <c r="O31" s="2">
        <f t="shared" ref="O31" si="41">ROUND(L31+N31+M31,0)</f>
        <v>0</v>
      </c>
    </row>
    <row r="32" spans="1:15" s="24" customFormat="1" x14ac:dyDescent="0.2">
      <c r="A32" s="25">
        <v>14</v>
      </c>
      <c r="B32" s="33" t="s">
        <v>58</v>
      </c>
      <c r="C32" s="32"/>
      <c r="D32" s="29">
        <v>1</v>
      </c>
      <c r="E32" s="29" t="s">
        <v>43</v>
      </c>
      <c r="F32" s="30"/>
      <c r="G32" s="31">
        <v>0</v>
      </c>
      <c r="H32" s="1">
        <f>+ROUND(F32*G32,0)</f>
        <v>0</v>
      </c>
      <c r="I32" s="31">
        <v>0</v>
      </c>
      <c r="J32" s="1">
        <f>ROUND(F32*I32,0)</f>
        <v>0</v>
      </c>
      <c r="K32" s="1">
        <f>ROUND(F32+H32+J32,0)</f>
        <v>0</v>
      </c>
      <c r="L32" s="1">
        <f>ROUND(F32*D32,0)</f>
        <v>0</v>
      </c>
      <c r="M32" s="1">
        <f>ROUND(D32*H32,0)</f>
        <v>0</v>
      </c>
      <c r="N32" s="1">
        <f>ROUND(J32*D32,0)</f>
        <v>0</v>
      </c>
      <c r="O32" s="2">
        <f>ROUND(L32+N32+M32,0)</f>
        <v>0</v>
      </c>
    </row>
    <row r="33" spans="1:15" s="24" customFormat="1" x14ac:dyDescent="0.2">
      <c r="A33" s="25">
        <v>15</v>
      </c>
      <c r="B33" s="33" t="s">
        <v>59</v>
      </c>
      <c r="C33" s="32"/>
      <c r="D33" s="29">
        <v>1</v>
      </c>
      <c r="E33" s="29" t="s">
        <v>43</v>
      </c>
      <c r="F33" s="30"/>
      <c r="G33" s="31">
        <v>0</v>
      </c>
      <c r="H33" s="1">
        <f>+ROUND(F33*G33,0)</f>
        <v>0</v>
      </c>
      <c r="I33" s="31">
        <v>0</v>
      </c>
      <c r="J33" s="1">
        <f>ROUND(F33*I33,0)</f>
        <v>0</v>
      </c>
      <c r="K33" s="1">
        <f>ROUND(F33+H33+J33,0)</f>
        <v>0</v>
      </c>
      <c r="L33" s="1">
        <f>ROUND(F33*D33,0)</f>
        <v>0</v>
      </c>
      <c r="M33" s="1">
        <f>ROUND(D33*H33,0)</f>
        <v>0</v>
      </c>
      <c r="N33" s="1">
        <f>ROUND(J33*D33,0)</f>
        <v>0</v>
      </c>
      <c r="O33" s="2">
        <f>ROUND(L33+N33+M33,0)</f>
        <v>0</v>
      </c>
    </row>
    <row r="34" spans="1:15" s="24" customFormat="1" ht="28.5" x14ac:dyDescent="0.2">
      <c r="A34" s="25">
        <v>16</v>
      </c>
      <c r="B34" s="33" t="s">
        <v>60</v>
      </c>
      <c r="C34" s="32"/>
      <c r="D34" s="29">
        <v>1</v>
      </c>
      <c r="E34" s="29" t="s">
        <v>43</v>
      </c>
      <c r="F34" s="30"/>
      <c r="G34" s="31">
        <v>0</v>
      </c>
      <c r="H34" s="1">
        <f t="shared" ref="H34" si="42">+ROUND(F34*G34,0)</f>
        <v>0</v>
      </c>
      <c r="I34" s="31">
        <v>0</v>
      </c>
      <c r="J34" s="1">
        <f t="shared" ref="J34" si="43">ROUND(F34*I34,0)</f>
        <v>0</v>
      </c>
      <c r="K34" s="1">
        <f t="shared" ref="K34" si="44">ROUND(F34+H34+J34,0)</f>
        <v>0</v>
      </c>
      <c r="L34" s="1">
        <f t="shared" ref="L34" si="45">ROUND(F34*D34,0)</f>
        <v>0</v>
      </c>
      <c r="M34" s="1">
        <f t="shared" ref="M34" si="46">ROUND(D34*H34,0)</f>
        <v>0</v>
      </c>
      <c r="N34" s="1">
        <f t="shared" ref="N34" si="47">ROUND(J34*D34,0)</f>
        <v>0</v>
      </c>
      <c r="O34" s="2">
        <f t="shared" ref="O34" si="48">ROUND(L34+N34+M34,0)</f>
        <v>0</v>
      </c>
    </row>
    <row r="35" spans="1:15" s="24" customFormat="1" x14ac:dyDescent="0.2">
      <c r="A35" s="25">
        <v>17</v>
      </c>
      <c r="B35" s="33" t="s">
        <v>61</v>
      </c>
      <c r="C35" s="32"/>
      <c r="D35" s="29">
        <v>1</v>
      </c>
      <c r="E35" s="29" t="s">
        <v>43</v>
      </c>
      <c r="F35" s="30"/>
      <c r="G35" s="31">
        <v>0</v>
      </c>
      <c r="H35" s="1">
        <f>+ROUND(F35*G35,0)</f>
        <v>0</v>
      </c>
      <c r="I35" s="31">
        <v>0</v>
      </c>
      <c r="J35" s="1">
        <f>ROUND(F35*I35,0)</f>
        <v>0</v>
      </c>
      <c r="K35" s="1">
        <f>ROUND(F35+H35+J35,0)</f>
        <v>0</v>
      </c>
      <c r="L35" s="1">
        <f>ROUND(F35*D35,0)</f>
        <v>0</v>
      </c>
      <c r="M35" s="1">
        <f>ROUND(D35*H35,0)</f>
        <v>0</v>
      </c>
      <c r="N35" s="1">
        <f>ROUND(J35*D35,0)</f>
        <v>0</v>
      </c>
      <c r="O35" s="2">
        <f>ROUND(L35+N35+M35,0)</f>
        <v>0</v>
      </c>
    </row>
    <row r="36" spans="1:15" s="24" customFormat="1" x14ac:dyDescent="0.2">
      <c r="A36" s="25">
        <v>18</v>
      </c>
      <c r="B36" s="33" t="s">
        <v>62</v>
      </c>
      <c r="C36" s="32"/>
      <c r="D36" s="29">
        <v>1</v>
      </c>
      <c r="E36" s="29" t="s">
        <v>43</v>
      </c>
      <c r="F36" s="30"/>
      <c r="G36" s="31">
        <v>0</v>
      </c>
      <c r="H36" s="1">
        <f t="shared" ref="H36" si="49">+ROUND(F36*G36,0)</f>
        <v>0</v>
      </c>
      <c r="I36" s="31">
        <v>0</v>
      </c>
      <c r="J36" s="1">
        <f t="shared" ref="J36" si="50">ROUND(F36*I36,0)</f>
        <v>0</v>
      </c>
      <c r="K36" s="1">
        <f t="shared" ref="K36" si="51">ROUND(F36+H36+J36,0)</f>
        <v>0</v>
      </c>
      <c r="L36" s="1">
        <f t="shared" ref="L36" si="52">ROUND(F36*D36,0)</f>
        <v>0</v>
      </c>
      <c r="M36" s="1">
        <f t="shared" ref="M36" si="53">ROUND(D36*H36,0)</f>
        <v>0</v>
      </c>
      <c r="N36" s="1">
        <f t="shared" ref="N36" si="54">ROUND(J36*D36,0)</f>
        <v>0</v>
      </c>
      <c r="O36" s="2">
        <f t="shared" ref="O36" si="55">ROUND(L36+N36+M36,0)</f>
        <v>0</v>
      </c>
    </row>
    <row r="37" spans="1:15" s="24" customFormat="1" x14ac:dyDescent="0.2">
      <c r="A37" s="25">
        <v>19</v>
      </c>
      <c r="B37" s="33" t="s">
        <v>63</v>
      </c>
      <c r="C37" s="32"/>
      <c r="D37" s="29">
        <v>1</v>
      </c>
      <c r="E37" s="29" t="s">
        <v>43</v>
      </c>
      <c r="F37" s="30"/>
      <c r="G37" s="31">
        <v>0</v>
      </c>
      <c r="H37" s="1">
        <f>+ROUND(F37*G37,0)</f>
        <v>0</v>
      </c>
      <c r="I37" s="31">
        <v>0</v>
      </c>
      <c r="J37" s="1">
        <f>ROUND(F37*I37,0)</f>
        <v>0</v>
      </c>
      <c r="K37" s="1">
        <f>ROUND(F37+H37+J37,0)</f>
        <v>0</v>
      </c>
      <c r="L37" s="1">
        <f>ROUND(F37*D37,0)</f>
        <v>0</v>
      </c>
      <c r="M37" s="1">
        <f>ROUND(D37*H37,0)</f>
        <v>0</v>
      </c>
      <c r="N37" s="1">
        <f>ROUND(J37*D37,0)</f>
        <v>0</v>
      </c>
      <c r="O37" s="2">
        <f>ROUND(L37+N37+M37,0)</f>
        <v>0</v>
      </c>
    </row>
    <row r="38" spans="1:15" s="24" customFormat="1" x14ac:dyDescent="0.2">
      <c r="A38" s="25">
        <v>20</v>
      </c>
      <c r="B38" s="33" t="s">
        <v>64</v>
      </c>
      <c r="C38" s="32"/>
      <c r="D38" s="29">
        <v>1</v>
      </c>
      <c r="E38" s="29" t="s">
        <v>43</v>
      </c>
      <c r="F38" s="30"/>
      <c r="G38" s="31">
        <v>0</v>
      </c>
      <c r="H38" s="1">
        <f t="shared" ref="H38" si="56">+ROUND(F38*G38,0)</f>
        <v>0</v>
      </c>
      <c r="I38" s="31">
        <v>0</v>
      </c>
      <c r="J38" s="1">
        <f t="shared" ref="J38" si="57">ROUND(F38*I38,0)</f>
        <v>0</v>
      </c>
      <c r="K38" s="1">
        <f t="shared" ref="K38" si="58">ROUND(F38+H38+J38,0)</f>
        <v>0</v>
      </c>
      <c r="L38" s="1">
        <f t="shared" ref="L38" si="59">ROUND(F38*D38,0)</f>
        <v>0</v>
      </c>
      <c r="M38" s="1">
        <f t="shared" ref="M38" si="60">ROUND(D38*H38,0)</f>
        <v>0</v>
      </c>
      <c r="N38" s="1">
        <f t="shared" ref="N38" si="61">ROUND(J38*D38,0)</f>
        <v>0</v>
      </c>
      <c r="O38" s="2">
        <f t="shared" ref="O38" si="62">ROUND(L38+N38+M38,0)</f>
        <v>0</v>
      </c>
    </row>
    <row r="39" spans="1:15" s="24" customFormat="1" ht="28.5" x14ac:dyDescent="0.2">
      <c r="A39" s="25">
        <v>21</v>
      </c>
      <c r="B39" s="33" t="s">
        <v>65</v>
      </c>
      <c r="C39" s="32"/>
      <c r="D39" s="29">
        <v>1</v>
      </c>
      <c r="E39" s="29" t="s">
        <v>43</v>
      </c>
      <c r="F39" s="30"/>
      <c r="G39" s="31">
        <v>0</v>
      </c>
      <c r="H39" s="1">
        <f>+ROUND(F39*G39,0)</f>
        <v>0</v>
      </c>
      <c r="I39" s="31">
        <v>0</v>
      </c>
      <c r="J39" s="1">
        <f>ROUND(F39*I39,0)</f>
        <v>0</v>
      </c>
      <c r="K39" s="1">
        <f>ROUND(F39+H39+J39,0)</f>
        <v>0</v>
      </c>
      <c r="L39" s="1">
        <f>ROUND(F39*D39,0)</f>
        <v>0</v>
      </c>
      <c r="M39" s="1">
        <f>ROUND(D39*H39,0)</f>
        <v>0</v>
      </c>
      <c r="N39" s="1">
        <f>ROUND(J39*D39,0)</f>
        <v>0</v>
      </c>
      <c r="O39" s="2">
        <f>ROUND(L39+N39+M39,0)</f>
        <v>0</v>
      </c>
    </row>
    <row r="40" spans="1:15" s="24" customFormat="1" x14ac:dyDescent="0.2">
      <c r="A40" s="25">
        <v>22</v>
      </c>
      <c r="B40" s="33" t="s">
        <v>66</v>
      </c>
      <c r="C40" s="32"/>
      <c r="D40" s="29">
        <v>1</v>
      </c>
      <c r="E40" s="29" t="s">
        <v>43</v>
      </c>
      <c r="F40" s="30"/>
      <c r="G40" s="31">
        <v>0</v>
      </c>
      <c r="H40" s="1">
        <f>+ROUND(F40*G40,0)</f>
        <v>0</v>
      </c>
      <c r="I40" s="31">
        <v>0</v>
      </c>
      <c r="J40" s="1">
        <f>ROUND(F40*I40,0)</f>
        <v>0</v>
      </c>
      <c r="K40" s="1">
        <f>ROUND(F40+H40+J40,0)</f>
        <v>0</v>
      </c>
      <c r="L40" s="1">
        <f>ROUND(F40*D40,0)</f>
        <v>0</v>
      </c>
      <c r="M40" s="1">
        <f>ROUND(D40*H40,0)</f>
        <v>0</v>
      </c>
      <c r="N40" s="1">
        <f>ROUND(J40*D40,0)</f>
        <v>0</v>
      </c>
      <c r="O40" s="2">
        <f>ROUND(L40+N40+M40,0)</f>
        <v>0</v>
      </c>
    </row>
    <row r="41" spans="1:15" s="24" customFormat="1" x14ac:dyDescent="0.2">
      <c r="A41" s="25">
        <v>23</v>
      </c>
      <c r="B41" s="33" t="s">
        <v>67</v>
      </c>
      <c r="C41" s="32"/>
      <c r="D41" s="29">
        <v>1</v>
      </c>
      <c r="E41" s="29" t="s">
        <v>43</v>
      </c>
      <c r="F41" s="30"/>
      <c r="G41" s="31">
        <v>0</v>
      </c>
      <c r="H41" s="1">
        <f t="shared" ref="H41" si="63">+ROUND(F41*G41,0)</f>
        <v>0</v>
      </c>
      <c r="I41" s="31">
        <v>0</v>
      </c>
      <c r="J41" s="1">
        <f t="shared" ref="J41" si="64">ROUND(F41*I41,0)</f>
        <v>0</v>
      </c>
      <c r="K41" s="1">
        <f t="shared" ref="K41" si="65">ROUND(F41+H41+J41,0)</f>
        <v>0</v>
      </c>
      <c r="L41" s="1">
        <f t="shared" ref="L41" si="66">ROUND(F41*D41,0)</f>
        <v>0</v>
      </c>
      <c r="M41" s="1">
        <f t="shared" ref="M41" si="67">ROUND(D41*H41,0)</f>
        <v>0</v>
      </c>
      <c r="N41" s="1">
        <f t="shared" ref="N41" si="68">ROUND(J41*D41,0)</f>
        <v>0</v>
      </c>
      <c r="O41" s="2">
        <f t="shared" ref="O41" si="69">ROUND(L41+N41+M41,0)</f>
        <v>0</v>
      </c>
    </row>
    <row r="42" spans="1:15" s="24" customFormat="1" x14ac:dyDescent="0.2">
      <c r="A42" s="25">
        <v>24</v>
      </c>
      <c r="B42" s="33" t="s">
        <v>68</v>
      </c>
      <c r="C42" s="32"/>
      <c r="D42" s="29">
        <v>1</v>
      </c>
      <c r="E42" s="29" t="s">
        <v>43</v>
      </c>
      <c r="F42" s="30"/>
      <c r="G42" s="31">
        <v>0</v>
      </c>
      <c r="H42" s="1">
        <f>+ROUND(F42*G42,0)</f>
        <v>0</v>
      </c>
      <c r="I42" s="31">
        <v>0</v>
      </c>
      <c r="J42" s="1">
        <f>ROUND(F42*I42,0)</f>
        <v>0</v>
      </c>
      <c r="K42" s="1">
        <f>ROUND(F42+H42+J42,0)</f>
        <v>0</v>
      </c>
      <c r="L42" s="1">
        <f>ROUND(F42*D42,0)</f>
        <v>0</v>
      </c>
      <c r="M42" s="1">
        <f>ROUND(D42*H42,0)</f>
        <v>0</v>
      </c>
      <c r="N42" s="1">
        <f>ROUND(J42*D42,0)</f>
        <v>0</v>
      </c>
      <c r="O42" s="2">
        <f>ROUND(L42+N42+M42,0)</f>
        <v>0</v>
      </c>
    </row>
    <row r="43" spans="1:15" s="24" customFormat="1" x14ac:dyDescent="0.2">
      <c r="A43" s="25">
        <v>25</v>
      </c>
      <c r="B43" s="33" t="s">
        <v>69</v>
      </c>
      <c r="C43" s="32"/>
      <c r="D43" s="29">
        <v>1</v>
      </c>
      <c r="E43" s="29" t="s">
        <v>43</v>
      </c>
      <c r="F43" s="30"/>
      <c r="G43" s="31">
        <v>0</v>
      </c>
      <c r="H43" s="1">
        <f>+ROUND(F43*G43,0)</f>
        <v>0</v>
      </c>
      <c r="I43" s="31">
        <v>0</v>
      </c>
      <c r="J43" s="1">
        <f>ROUND(F43*I43,0)</f>
        <v>0</v>
      </c>
      <c r="K43" s="1">
        <f>ROUND(F43+H43+J43,0)</f>
        <v>0</v>
      </c>
      <c r="L43" s="1">
        <f>ROUND(F43*D43,0)</f>
        <v>0</v>
      </c>
      <c r="M43" s="1">
        <f>ROUND(D43*H43,0)</f>
        <v>0</v>
      </c>
      <c r="N43" s="1">
        <f>ROUND(J43*D43,0)</f>
        <v>0</v>
      </c>
      <c r="O43" s="2">
        <f>ROUND(L43+N43+M43,0)</f>
        <v>0</v>
      </c>
    </row>
    <row r="44" spans="1:15" s="24" customFormat="1" x14ac:dyDescent="0.2">
      <c r="A44" s="25">
        <v>26</v>
      </c>
      <c r="B44" s="33" t="s">
        <v>70</v>
      </c>
      <c r="C44" s="32"/>
      <c r="D44" s="29">
        <v>1</v>
      </c>
      <c r="E44" s="29" t="s">
        <v>43</v>
      </c>
      <c r="F44" s="30"/>
      <c r="G44" s="31">
        <v>0</v>
      </c>
      <c r="H44" s="1">
        <f t="shared" ref="H44" si="70">+ROUND(F44*G44,0)</f>
        <v>0</v>
      </c>
      <c r="I44" s="31">
        <v>0</v>
      </c>
      <c r="J44" s="1">
        <f t="shared" ref="J44" si="71">ROUND(F44*I44,0)</f>
        <v>0</v>
      </c>
      <c r="K44" s="1">
        <f t="shared" ref="K44" si="72">ROUND(F44+H44+J44,0)</f>
        <v>0</v>
      </c>
      <c r="L44" s="1">
        <f t="shared" ref="L44" si="73">ROUND(F44*D44,0)</f>
        <v>0</v>
      </c>
      <c r="M44" s="1">
        <f t="shared" ref="M44" si="74">ROUND(D44*H44,0)</f>
        <v>0</v>
      </c>
      <c r="N44" s="1">
        <f t="shared" ref="N44" si="75">ROUND(J44*D44,0)</f>
        <v>0</v>
      </c>
      <c r="O44" s="2">
        <f t="shared" ref="O44" si="76">ROUND(L44+N44+M44,0)</f>
        <v>0</v>
      </c>
    </row>
    <row r="45" spans="1:15" s="24" customFormat="1" x14ac:dyDescent="0.2">
      <c r="A45" s="25">
        <v>27</v>
      </c>
      <c r="B45" s="33" t="s">
        <v>71</v>
      </c>
      <c r="C45" s="32"/>
      <c r="D45" s="29">
        <v>2</v>
      </c>
      <c r="E45" s="29" t="s">
        <v>43</v>
      </c>
      <c r="F45" s="30"/>
      <c r="G45" s="31">
        <v>0</v>
      </c>
      <c r="H45" s="1">
        <f>+ROUND(F45*G45,0)</f>
        <v>0</v>
      </c>
      <c r="I45" s="31">
        <v>0</v>
      </c>
      <c r="J45" s="1">
        <f>ROUND(F45*I45,0)</f>
        <v>0</v>
      </c>
      <c r="K45" s="1">
        <f>ROUND(F45+H45+J45,0)</f>
        <v>0</v>
      </c>
      <c r="L45" s="1">
        <f>ROUND(F45*D45,0)</f>
        <v>0</v>
      </c>
      <c r="M45" s="1">
        <f>ROUND(D45*H45,0)</f>
        <v>0</v>
      </c>
      <c r="N45" s="1">
        <f>ROUND(J45*D45,0)</f>
        <v>0</v>
      </c>
      <c r="O45" s="2">
        <f>ROUND(L45+N45+M45,0)</f>
        <v>0</v>
      </c>
    </row>
    <row r="46" spans="1:15" s="24" customFormat="1" x14ac:dyDescent="0.2">
      <c r="A46" s="25">
        <v>28</v>
      </c>
      <c r="B46" s="33" t="s">
        <v>72</v>
      </c>
      <c r="C46" s="32"/>
      <c r="D46" s="29">
        <v>1</v>
      </c>
      <c r="E46" s="29" t="s">
        <v>43</v>
      </c>
      <c r="F46" s="30"/>
      <c r="G46" s="31">
        <v>0</v>
      </c>
      <c r="H46" s="1">
        <f t="shared" ref="H46" si="77">+ROUND(F46*G46,0)</f>
        <v>0</v>
      </c>
      <c r="I46" s="31">
        <v>0</v>
      </c>
      <c r="J46" s="1">
        <f t="shared" ref="J46" si="78">ROUND(F46*I46,0)</f>
        <v>0</v>
      </c>
      <c r="K46" s="1">
        <f t="shared" ref="K46" si="79">ROUND(F46+H46+J46,0)</f>
        <v>0</v>
      </c>
      <c r="L46" s="1">
        <f t="shared" ref="L46" si="80">ROUND(F46*D46,0)</f>
        <v>0</v>
      </c>
      <c r="M46" s="1">
        <f t="shared" ref="M46" si="81">ROUND(D46*H46,0)</f>
        <v>0</v>
      </c>
      <c r="N46" s="1">
        <f t="shared" ref="N46" si="82">ROUND(J46*D46,0)</f>
        <v>0</v>
      </c>
      <c r="O46" s="2">
        <f t="shared" ref="O46" si="83">ROUND(L46+N46+M46,0)</f>
        <v>0</v>
      </c>
    </row>
    <row r="47" spans="1:15" s="24" customFormat="1" ht="28.5" x14ac:dyDescent="0.2">
      <c r="A47" s="25">
        <v>29</v>
      </c>
      <c r="B47" s="33" t="s">
        <v>73</v>
      </c>
      <c r="C47" s="32"/>
      <c r="D47" s="29">
        <v>1</v>
      </c>
      <c r="E47" s="29" t="s">
        <v>43</v>
      </c>
      <c r="F47" s="30"/>
      <c r="G47" s="31">
        <v>0</v>
      </c>
      <c r="H47" s="1">
        <f>+ROUND(F47*G47,0)</f>
        <v>0</v>
      </c>
      <c r="I47" s="31">
        <v>0</v>
      </c>
      <c r="J47" s="1">
        <f>ROUND(F47*I47,0)</f>
        <v>0</v>
      </c>
      <c r="K47" s="1">
        <f>ROUND(F47+H47+J47,0)</f>
        <v>0</v>
      </c>
      <c r="L47" s="1">
        <f>ROUND(F47*D47,0)</f>
        <v>0</v>
      </c>
      <c r="M47" s="1">
        <f>ROUND(D47*H47,0)</f>
        <v>0</v>
      </c>
      <c r="N47" s="1">
        <f>ROUND(J47*D47,0)</f>
        <v>0</v>
      </c>
      <c r="O47" s="2">
        <f>ROUND(L47+N47+M47,0)</f>
        <v>0</v>
      </c>
    </row>
    <row r="48" spans="1:15" s="24" customFormat="1" x14ac:dyDescent="0.2">
      <c r="A48" s="25">
        <v>30</v>
      </c>
      <c r="B48" s="33" t="s">
        <v>74</v>
      </c>
      <c r="C48" s="32"/>
      <c r="D48" s="29">
        <v>1</v>
      </c>
      <c r="E48" s="29" t="s">
        <v>43</v>
      </c>
      <c r="F48" s="30"/>
      <c r="G48" s="31">
        <v>0</v>
      </c>
      <c r="H48" s="1">
        <f t="shared" ref="H48" si="84">+ROUND(F48*G48,0)</f>
        <v>0</v>
      </c>
      <c r="I48" s="31">
        <v>0</v>
      </c>
      <c r="J48" s="1">
        <f t="shared" ref="J48" si="85">ROUND(F48*I48,0)</f>
        <v>0</v>
      </c>
      <c r="K48" s="1">
        <f t="shared" ref="K48" si="86">ROUND(F48+H48+J48,0)</f>
        <v>0</v>
      </c>
      <c r="L48" s="1">
        <f t="shared" ref="L48" si="87">ROUND(F48*D48,0)</f>
        <v>0</v>
      </c>
      <c r="M48" s="1">
        <f t="shared" ref="M48" si="88">ROUND(D48*H48,0)</f>
        <v>0</v>
      </c>
      <c r="N48" s="1">
        <f t="shared" ref="N48" si="89">ROUND(J48*D48,0)</f>
        <v>0</v>
      </c>
      <c r="O48" s="2">
        <f t="shared" ref="O48" si="90">ROUND(L48+N48+M48,0)</f>
        <v>0</v>
      </c>
    </row>
    <row r="49" spans="1:15" s="24" customFormat="1" x14ac:dyDescent="0.2">
      <c r="A49" s="25">
        <v>31</v>
      </c>
      <c r="B49" s="33" t="s">
        <v>75</v>
      </c>
      <c r="C49" s="32"/>
      <c r="D49" s="29">
        <v>1</v>
      </c>
      <c r="E49" s="29" t="s">
        <v>43</v>
      </c>
      <c r="F49" s="30"/>
      <c r="G49" s="31">
        <v>0</v>
      </c>
      <c r="H49" s="1">
        <f>+ROUND(F49*G49,0)</f>
        <v>0</v>
      </c>
      <c r="I49" s="31">
        <v>0</v>
      </c>
      <c r="J49" s="1">
        <f>ROUND(F49*I49,0)</f>
        <v>0</v>
      </c>
      <c r="K49" s="1">
        <f>ROUND(F49+H49+J49,0)</f>
        <v>0</v>
      </c>
      <c r="L49" s="1">
        <f>ROUND(F49*D49,0)</f>
        <v>0</v>
      </c>
      <c r="M49" s="1">
        <f>ROUND(D49*H49,0)</f>
        <v>0</v>
      </c>
      <c r="N49" s="1">
        <f>ROUND(J49*D49,0)</f>
        <v>0</v>
      </c>
      <c r="O49" s="2">
        <f>ROUND(L49+N49+M49,0)</f>
        <v>0</v>
      </c>
    </row>
    <row r="50" spans="1:15" s="24" customFormat="1" ht="28.5" x14ac:dyDescent="0.2">
      <c r="A50" s="25">
        <v>32</v>
      </c>
      <c r="B50" s="33" t="s">
        <v>76</v>
      </c>
      <c r="C50" s="32"/>
      <c r="D50" s="29">
        <v>5</v>
      </c>
      <c r="E50" s="29" t="s">
        <v>43</v>
      </c>
      <c r="F50" s="30"/>
      <c r="G50" s="31">
        <v>0</v>
      </c>
      <c r="H50" s="1">
        <f>+ROUND(F50*G50,0)</f>
        <v>0</v>
      </c>
      <c r="I50" s="31">
        <v>0</v>
      </c>
      <c r="J50" s="1">
        <f>ROUND(F50*I50,0)</f>
        <v>0</v>
      </c>
      <c r="K50" s="1">
        <f>ROUND(F50+H50+J50,0)</f>
        <v>0</v>
      </c>
      <c r="L50" s="1">
        <f>ROUND(F50*D50,0)</f>
        <v>0</v>
      </c>
      <c r="M50" s="1">
        <f>ROUND(D50*H50,0)</f>
        <v>0</v>
      </c>
      <c r="N50" s="1">
        <f>ROUND(J50*D50,0)</f>
        <v>0</v>
      </c>
      <c r="O50" s="2">
        <f>ROUND(L50+N50+M50,0)</f>
        <v>0</v>
      </c>
    </row>
    <row r="51" spans="1:15" s="24" customFormat="1" ht="28.5" x14ac:dyDescent="0.2">
      <c r="A51" s="25">
        <v>33</v>
      </c>
      <c r="B51" s="33" t="s">
        <v>77</v>
      </c>
      <c r="C51" s="32"/>
      <c r="D51" s="29">
        <v>6</v>
      </c>
      <c r="E51" s="29" t="s">
        <v>43</v>
      </c>
      <c r="F51" s="30"/>
      <c r="G51" s="31">
        <v>0</v>
      </c>
      <c r="H51" s="1">
        <f t="shared" ref="H51" si="91">+ROUND(F51*G51,0)</f>
        <v>0</v>
      </c>
      <c r="I51" s="31">
        <v>0</v>
      </c>
      <c r="J51" s="1">
        <f t="shared" ref="J51" si="92">ROUND(F51*I51,0)</f>
        <v>0</v>
      </c>
      <c r="K51" s="1">
        <f t="shared" ref="K51" si="93">ROUND(F51+H51+J51,0)</f>
        <v>0</v>
      </c>
      <c r="L51" s="1">
        <f t="shared" ref="L51" si="94">ROUND(F51*D51,0)</f>
        <v>0</v>
      </c>
      <c r="M51" s="1">
        <f t="shared" ref="M51" si="95">ROUND(D51*H51,0)</f>
        <v>0</v>
      </c>
      <c r="N51" s="1">
        <f t="shared" ref="N51" si="96">ROUND(J51*D51,0)</f>
        <v>0</v>
      </c>
      <c r="O51" s="2">
        <f t="shared" ref="O51" si="97">ROUND(L51+N51+M51,0)</f>
        <v>0</v>
      </c>
    </row>
    <row r="52" spans="1:15" s="24" customFormat="1" x14ac:dyDescent="0.2">
      <c r="A52" s="25">
        <v>34</v>
      </c>
      <c r="B52" s="33" t="s">
        <v>78</v>
      </c>
      <c r="C52" s="32"/>
      <c r="D52" s="29">
        <v>1</v>
      </c>
      <c r="E52" s="29" t="s">
        <v>43</v>
      </c>
      <c r="F52" s="30"/>
      <c r="G52" s="31">
        <v>0</v>
      </c>
      <c r="H52" s="1">
        <f>+ROUND(F52*G52,0)</f>
        <v>0</v>
      </c>
      <c r="I52" s="31">
        <v>0</v>
      </c>
      <c r="J52" s="1">
        <f>ROUND(F52*I52,0)</f>
        <v>0</v>
      </c>
      <c r="K52" s="1">
        <f>ROUND(F52+H52+J52,0)</f>
        <v>0</v>
      </c>
      <c r="L52" s="1">
        <f>ROUND(F52*D52,0)</f>
        <v>0</v>
      </c>
      <c r="M52" s="1">
        <f>ROUND(D52*H52,0)</f>
        <v>0</v>
      </c>
      <c r="N52" s="1">
        <f>ROUND(J52*D52,0)</f>
        <v>0</v>
      </c>
      <c r="O52" s="2">
        <f>ROUND(L52+N52+M52,0)</f>
        <v>0</v>
      </c>
    </row>
    <row r="53" spans="1:15" s="24" customFormat="1" ht="42" customHeight="1" thickBot="1" x14ac:dyDescent="0.25">
      <c r="A53" s="20"/>
      <c r="B53" s="66"/>
      <c r="C53" s="66"/>
      <c r="D53" s="66"/>
      <c r="E53" s="66"/>
      <c r="F53" s="66"/>
      <c r="G53" s="66"/>
      <c r="H53" s="66"/>
      <c r="I53" s="66"/>
      <c r="J53" s="66"/>
      <c r="K53" s="66"/>
      <c r="L53" s="66"/>
      <c r="M53" s="67" t="s">
        <v>36</v>
      </c>
      <c r="N53" s="67"/>
      <c r="O53" s="4">
        <f>SUMIF(G:G,0%,L:L)</f>
        <v>0</v>
      </c>
    </row>
    <row r="54" spans="1:15" s="24" customFormat="1" ht="39" customHeight="1" thickBot="1" x14ac:dyDescent="0.25">
      <c r="A54" s="55" t="s">
        <v>24</v>
      </c>
      <c r="B54" s="56"/>
      <c r="C54" s="56"/>
      <c r="D54" s="56"/>
      <c r="E54" s="56"/>
      <c r="F54" s="56"/>
      <c r="G54" s="56"/>
      <c r="H54" s="56"/>
      <c r="I54" s="56"/>
      <c r="J54" s="56"/>
      <c r="K54" s="56"/>
      <c r="L54" s="56"/>
      <c r="M54" s="67" t="s">
        <v>10</v>
      </c>
      <c r="N54" s="67"/>
      <c r="O54" s="4">
        <f>SUMIF(G:G,5%,L:L)</f>
        <v>0</v>
      </c>
    </row>
    <row r="55" spans="1:15" s="24" customFormat="1" ht="30" customHeight="1" x14ac:dyDescent="0.2">
      <c r="A55" s="52" t="s">
        <v>41</v>
      </c>
      <c r="B55" s="52"/>
      <c r="C55" s="52"/>
      <c r="D55" s="52"/>
      <c r="E55" s="52"/>
      <c r="F55" s="52"/>
      <c r="G55" s="52"/>
      <c r="H55" s="52"/>
      <c r="I55" s="52"/>
      <c r="J55" s="52"/>
      <c r="K55" s="52"/>
      <c r="L55" s="53"/>
      <c r="M55" s="67" t="s">
        <v>11</v>
      </c>
      <c r="N55" s="67"/>
      <c r="O55" s="4">
        <f>SUMIF(G:G,19%,L:L)</f>
        <v>0</v>
      </c>
    </row>
    <row r="56" spans="1:15" s="24" customFormat="1" ht="30" customHeight="1" x14ac:dyDescent="0.2">
      <c r="A56" s="54"/>
      <c r="B56" s="54"/>
      <c r="C56" s="54"/>
      <c r="D56" s="54"/>
      <c r="E56" s="54"/>
      <c r="F56" s="54"/>
      <c r="G56" s="54"/>
      <c r="H56" s="54"/>
      <c r="I56" s="54"/>
      <c r="J56" s="54"/>
      <c r="K56" s="54"/>
      <c r="L56" s="54"/>
      <c r="M56" s="34" t="s">
        <v>7</v>
      </c>
      <c r="N56" s="35"/>
      <c r="O56" s="5">
        <f>SUM(O53:O55)</f>
        <v>0</v>
      </c>
    </row>
    <row r="57" spans="1:15" s="24" customFormat="1" ht="30" customHeight="1" x14ac:dyDescent="0.2">
      <c r="A57" s="54"/>
      <c r="B57" s="54"/>
      <c r="C57" s="54"/>
      <c r="D57" s="54"/>
      <c r="E57" s="54"/>
      <c r="F57" s="54"/>
      <c r="G57" s="54"/>
      <c r="H57" s="54"/>
      <c r="I57" s="54"/>
      <c r="J57" s="54"/>
      <c r="K57" s="54"/>
      <c r="L57" s="54"/>
      <c r="M57" s="68" t="s">
        <v>12</v>
      </c>
      <c r="N57" s="69"/>
      <c r="O57" s="6">
        <f>ROUND(O54*5%,0)</f>
        <v>0</v>
      </c>
    </row>
    <row r="58" spans="1:15" s="24" customFormat="1" ht="30" customHeight="1" x14ac:dyDescent="0.2">
      <c r="A58" s="54"/>
      <c r="B58" s="54"/>
      <c r="C58" s="54"/>
      <c r="D58" s="54"/>
      <c r="E58" s="54"/>
      <c r="F58" s="54"/>
      <c r="G58" s="54"/>
      <c r="H58" s="54"/>
      <c r="I58" s="54"/>
      <c r="J58" s="54"/>
      <c r="K58" s="54"/>
      <c r="L58" s="54"/>
      <c r="M58" s="68" t="s">
        <v>13</v>
      </c>
      <c r="N58" s="69"/>
      <c r="O58" s="4">
        <f>ROUND(O55*19%,0)</f>
        <v>0</v>
      </c>
    </row>
    <row r="59" spans="1:15" s="24" customFormat="1" ht="30" customHeight="1" x14ac:dyDescent="0.2">
      <c r="A59" s="54"/>
      <c r="B59" s="54"/>
      <c r="C59" s="54"/>
      <c r="D59" s="54"/>
      <c r="E59" s="54"/>
      <c r="F59" s="54"/>
      <c r="G59" s="54"/>
      <c r="H59" s="54"/>
      <c r="I59" s="54"/>
      <c r="J59" s="54"/>
      <c r="K59" s="54"/>
      <c r="L59" s="54"/>
      <c r="M59" s="34" t="s">
        <v>14</v>
      </c>
      <c r="N59" s="35"/>
      <c r="O59" s="5">
        <f>SUM(O57:O58)</f>
        <v>0</v>
      </c>
    </row>
    <row r="60" spans="1:15" s="24" customFormat="1" ht="30" customHeight="1" x14ac:dyDescent="0.2">
      <c r="A60" s="54"/>
      <c r="B60" s="54"/>
      <c r="C60" s="54"/>
      <c r="D60" s="54"/>
      <c r="E60" s="54"/>
      <c r="F60" s="54"/>
      <c r="G60" s="54"/>
      <c r="H60" s="54"/>
      <c r="I60" s="54"/>
      <c r="J60" s="54"/>
      <c r="K60" s="54"/>
      <c r="L60" s="54"/>
      <c r="M60" s="38" t="s">
        <v>34</v>
      </c>
      <c r="N60" s="39"/>
      <c r="O60" s="4">
        <f>ROUND(SUM(N19:N20),0)</f>
        <v>0</v>
      </c>
    </row>
    <row r="61" spans="1:15" s="24" customFormat="1" ht="42" customHeight="1" x14ac:dyDescent="0.2">
      <c r="A61" s="54"/>
      <c r="B61" s="54"/>
      <c r="C61" s="54"/>
      <c r="D61" s="54"/>
      <c r="E61" s="54"/>
      <c r="F61" s="54"/>
      <c r="G61" s="54"/>
      <c r="H61" s="54"/>
      <c r="I61" s="54"/>
      <c r="J61" s="54"/>
      <c r="K61" s="54"/>
      <c r="L61" s="54"/>
      <c r="M61" s="36" t="s">
        <v>33</v>
      </c>
      <c r="N61" s="37"/>
      <c r="O61" s="5">
        <f>SUM(O60)</f>
        <v>0</v>
      </c>
    </row>
    <row r="62" spans="1:15" s="24" customFormat="1" ht="30" customHeight="1" x14ac:dyDescent="0.2">
      <c r="A62" s="54"/>
      <c r="B62" s="54"/>
      <c r="C62" s="54"/>
      <c r="D62" s="54"/>
      <c r="E62" s="54"/>
      <c r="F62" s="54"/>
      <c r="G62" s="54"/>
      <c r="H62" s="54"/>
      <c r="I62" s="54"/>
      <c r="J62" s="54"/>
      <c r="K62" s="54"/>
      <c r="L62" s="54"/>
      <c r="M62" s="36" t="s">
        <v>15</v>
      </c>
      <c r="N62" s="37"/>
      <c r="O62" s="5">
        <f>+O56+O59+O61</f>
        <v>0</v>
      </c>
    </row>
    <row r="65" spans="1:3" x14ac:dyDescent="0.25">
      <c r="B65" s="8"/>
      <c r="C65" s="8"/>
    </row>
    <row r="66" spans="1:3" x14ac:dyDescent="0.25">
      <c r="B66" s="64"/>
      <c r="C66" s="64"/>
    </row>
    <row r="67" spans="1:3" ht="15.75" thickBot="1" x14ac:dyDescent="0.3">
      <c r="B67" s="65"/>
      <c r="C67" s="65"/>
    </row>
    <row r="68" spans="1:3" x14ac:dyDescent="0.25">
      <c r="B68" s="58" t="s">
        <v>20</v>
      </c>
      <c r="C68" s="58"/>
    </row>
    <row r="70" spans="1:3" x14ac:dyDescent="0.25">
      <c r="A70" s="26" t="s">
        <v>42</v>
      </c>
    </row>
  </sheetData>
  <sheetProtection algorithmName="SHA-512" hashValue="s/oJ1dPdDmwIFUKFkF/8zbfyxv0TrGyggx6CaQQyso9sTNZkm9kD89RFvIIUXuPCB0Tes8kaAomRuDKL/Ii4Mg==" saltValue="icL8bJ9lrLc/H1lQFspZBA==" spinCount="100000" sheet="1" selectLockedCells="1"/>
  <mergeCells count="30">
    <mergeCell ref="A55:L62"/>
    <mergeCell ref="A54:L54"/>
    <mergeCell ref="A9:B9"/>
    <mergeCell ref="B68:C68"/>
    <mergeCell ref="D13:G13"/>
    <mergeCell ref="D15:G15"/>
    <mergeCell ref="F9:G9"/>
    <mergeCell ref="L9:N9"/>
    <mergeCell ref="B66:C67"/>
    <mergeCell ref="B53:L53"/>
    <mergeCell ref="M53:N53"/>
    <mergeCell ref="M54:N54"/>
    <mergeCell ref="M55:N55"/>
    <mergeCell ref="M56:N56"/>
    <mergeCell ref="M57:N57"/>
    <mergeCell ref="M58:N58"/>
    <mergeCell ref="A2:A5"/>
    <mergeCell ref="D11:G11"/>
    <mergeCell ref="A11:B15"/>
    <mergeCell ref="B2:M2"/>
    <mergeCell ref="B3:M3"/>
    <mergeCell ref="B4:M5"/>
    <mergeCell ref="M59:N59"/>
    <mergeCell ref="M62:N62"/>
    <mergeCell ref="M60:N60"/>
    <mergeCell ref="M61:N61"/>
    <mergeCell ref="N2:O2"/>
    <mergeCell ref="N3:O3"/>
    <mergeCell ref="N4:O4"/>
    <mergeCell ref="N5:O5"/>
  </mergeCells>
  <dataValidations count="1">
    <dataValidation type="whole" allowBlank="1" showInputMessage="1" showErrorMessage="1" sqref="F19:F52">
      <formula1>0</formula1>
      <formula2>100000000</formula2>
    </dataValidation>
  </dataValidations>
  <pageMargins left="0.7" right="0.7" top="0.75" bottom="0.75" header="0.3" footer="0.3"/>
  <pageSetup paperSize="5" scale="51" orientation="landscape" r:id="rId1"/>
  <colBreaks count="1" manualBreakCount="1">
    <brk id="15" max="41" man="1"/>
  </colBreaks>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14:formula1>
            <xm:f>Hoja2!$D$7:$D$9</xm:f>
          </x14:formula1>
          <xm:sqref>G19:G52</xm:sqref>
        </x14:dataValidation>
        <x14:dataValidation type="list" allowBlank="1" showInputMessage="1" showErrorMessage="1">
          <x14:formula1>
            <xm:f>Hoja2!$F$7:$F$8</xm:f>
          </x14:formula1>
          <xm:sqref>I19:I52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D7:F10"/>
  <sheetViews>
    <sheetView workbookViewId="0">
      <selection activeCell="F9" sqref="F9"/>
    </sheetView>
  </sheetViews>
  <sheetFormatPr baseColWidth="10" defaultRowHeight="15" x14ac:dyDescent="0.25"/>
  <sheetData>
    <row r="7" spans="4:6" x14ac:dyDescent="0.25">
      <c r="D7" s="3">
        <v>0</v>
      </c>
      <c r="F7" s="28">
        <v>0.08</v>
      </c>
    </row>
    <row r="8" spans="4:6" x14ac:dyDescent="0.25">
      <c r="D8" s="3">
        <v>0.05</v>
      </c>
      <c r="F8" s="3">
        <v>0</v>
      </c>
    </row>
    <row r="9" spans="4:6" x14ac:dyDescent="0.25">
      <c r="D9" s="3">
        <v>0.19</v>
      </c>
    </row>
    <row r="10" spans="4:6" x14ac:dyDescent="0.25">
      <c r="D10" s="3"/>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Hoja1</vt:lpstr>
      <vt:lpstr>Hoja2</vt:lpstr>
      <vt:lpstr>Hoja1!Área_de_impresión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HERNAN DARIO GONZALEZ MOLINA</dc:creator>
  <cp:lastModifiedBy>COMPRAS SECCIONAL UBATE</cp:lastModifiedBy>
  <cp:lastPrinted>2022-01-27T18:55:46Z</cp:lastPrinted>
  <dcterms:created xsi:type="dcterms:W3CDTF">2017-04-28T13:22:52Z</dcterms:created>
  <dcterms:modified xsi:type="dcterms:W3CDTF">2023-09-07T21:30:39Z</dcterms:modified>
</cp:coreProperties>
</file>