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RAS\Desktop\INVITACIONES PÚBLICAS 2023\U-CD-040 -PLAGUICIDAS\ANEXOS\"/>
    </mc:Choice>
  </mc:AlternateContent>
  <bookViews>
    <workbookView xWindow="0" yWindow="0" windowWidth="21600" windowHeight="8640"/>
  </bookViews>
  <sheets>
    <sheet name="Hoja1" sheetId="1" r:id="rId1"/>
    <sheet name="Hoja2" sheetId="2" state="hidden" r:id="rId2"/>
  </sheets>
  <definedNames>
    <definedName name="_xlnm.Print_Area" localSheetId="0">Hoja1!$A$1:$O$68</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L50" i="1" l="1"/>
  <c r="J50" i="1"/>
  <c r="H50" i="1"/>
  <c r="L49" i="1"/>
  <c r="N49" i="1" s="1"/>
  <c r="J49" i="1"/>
  <c r="H49" i="1"/>
  <c r="L48" i="1"/>
  <c r="N48" i="1" s="1"/>
  <c r="J48" i="1"/>
  <c r="H48" i="1"/>
  <c r="L47" i="1"/>
  <c r="N47" i="1" s="1"/>
  <c r="J47" i="1"/>
  <c r="H47" i="1"/>
  <c r="L46" i="1"/>
  <c r="J46" i="1"/>
  <c r="H46" i="1"/>
  <c r="L45" i="1"/>
  <c r="M45" i="1" s="1"/>
  <c r="J45" i="1"/>
  <c r="H45" i="1"/>
  <c r="L44" i="1"/>
  <c r="J44" i="1"/>
  <c r="H44" i="1"/>
  <c r="L43" i="1"/>
  <c r="N43" i="1" s="1"/>
  <c r="J43" i="1"/>
  <c r="H43" i="1"/>
  <c r="L42" i="1"/>
  <c r="J42" i="1"/>
  <c r="H42" i="1"/>
  <c r="L41" i="1"/>
  <c r="N41" i="1" s="1"/>
  <c r="J41" i="1"/>
  <c r="H41" i="1"/>
  <c r="L40" i="1"/>
  <c r="N40" i="1" s="1"/>
  <c r="J40" i="1"/>
  <c r="H40" i="1"/>
  <c r="K40" i="1" s="1"/>
  <c r="L39" i="1"/>
  <c r="N39" i="1" s="1"/>
  <c r="J39" i="1"/>
  <c r="H39" i="1"/>
  <c r="L38" i="1"/>
  <c r="J38" i="1"/>
  <c r="H38" i="1"/>
  <c r="L37" i="1"/>
  <c r="J37" i="1"/>
  <c r="H37" i="1"/>
  <c r="L36" i="1"/>
  <c r="J36" i="1"/>
  <c r="H36" i="1"/>
  <c r="K36" i="1" s="1"/>
  <c r="L35" i="1"/>
  <c r="M35" i="1" s="1"/>
  <c r="J35" i="1"/>
  <c r="H35" i="1"/>
  <c r="K35" i="1" s="1"/>
  <c r="L34" i="1"/>
  <c r="M34" i="1" s="1"/>
  <c r="J34" i="1"/>
  <c r="H34" i="1"/>
  <c r="L33" i="1"/>
  <c r="M33" i="1" s="1"/>
  <c r="J33" i="1"/>
  <c r="H33" i="1"/>
  <c r="K39" i="1" l="1"/>
  <c r="K37" i="1"/>
  <c r="K45" i="1"/>
  <c r="K49" i="1"/>
  <c r="K38" i="1"/>
  <c r="K50" i="1"/>
  <c r="K43" i="1"/>
  <c r="M47" i="1"/>
  <c r="O47" i="1" s="1"/>
  <c r="K48" i="1"/>
  <c r="K34" i="1"/>
  <c r="K42" i="1"/>
  <c r="K46" i="1"/>
  <c r="M41" i="1"/>
  <c r="O41" i="1" s="1"/>
  <c r="K33" i="1"/>
  <c r="K47" i="1"/>
  <c r="K41" i="1"/>
  <c r="K44" i="1"/>
  <c r="M39" i="1"/>
  <c r="O39" i="1" s="1"/>
  <c r="N34" i="1"/>
  <c r="O34" i="1" s="1"/>
  <c r="N45" i="1"/>
  <c r="O45" i="1" s="1"/>
  <c r="M49" i="1"/>
  <c r="O49" i="1" s="1"/>
  <c r="M46" i="1"/>
  <c r="N46" i="1"/>
  <c r="M48" i="1"/>
  <c r="O48" i="1" s="1"/>
  <c r="M50" i="1"/>
  <c r="N50" i="1"/>
  <c r="M38" i="1"/>
  <c r="N33" i="1"/>
  <c r="O33" i="1" s="1"/>
  <c r="M42" i="1"/>
  <c r="M37" i="1"/>
  <c r="N42" i="1"/>
  <c r="M36" i="1"/>
  <c r="N36" i="1"/>
  <c r="M40" i="1"/>
  <c r="O40" i="1" s="1"/>
  <c r="N35" i="1"/>
  <c r="O35" i="1" s="1"/>
  <c r="N37" i="1"/>
  <c r="M44" i="1"/>
  <c r="M43" i="1"/>
  <c r="O43" i="1" s="1"/>
  <c r="N44" i="1"/>
  <c r="N38" i="1"/>
  <c r="L32" i="1"/>
  <c r="J32" i="1"/>
  <c r="H32" i="1"/>
  <c r="L31" i="1"/>
  <c r="N31" i="1" s="1"/>
  <c r="J31" i="1"/>
  <c r="H31" i="1"/>
  <c r="L30" i="1"/>
  <c r="M30" i="1" s="1"/>
  <c r="J30" i="1"/>
  <c r="H30" i="1"/>
  <c r="L29" i="1"/>
  <c r="J29" i="1"/>
  <c r="H29" i="1"/>
  <c r="L28" i="1"/>
  <c r="J28" i="1"/>
  <c r="H28" i="1"/>
  <c r="K28" i="1" s="1"/>
  <c r="L27" i="1"/>
  <c r="M27" i="1" s="1"/>
  <c r="J27" i="1"/>
  <c r="H27" i="1"/>
  <c r="K27" i="1" s="1"/>
  <c r="L26" i="1"/>
  <c r="J26" i="1"/>
  <c r="H26" i="1"/>
  <c r="L25" i="1"/>
  <c r="J25" i="1"/>
  <c r="H25" i="1"/>
  <c r="K31" i="1" l="1"/>
  <c r="O42" i="1"/>
  <c r="O37" i="1"/>
  <c r="K32" i="1"/>
  <c r="O36" i="1"/>
  <c r="K25" i="1"/>
  <c r="K29" i="1"/>
  <c r="O50" i="1"/>
  <c r="O46" i="1"/>
  <c r="O38" i="1"/>
  <c r="K26" i="1"/>
  <c r="K30" i="1"/>
  <c r="O44" i="1"/>
  <c r="N30" i="1"/>
  <c r="O30" i="1" s="1"/>
  <c r="N27" i="1"/>
  <c r="O27" i="1" s="1"/>
  <c r="M31" i="1"/>
  <c r="O31" i="1" s="1"/>
  <c r="M32" i="1"/>
  <c r="N32" i="1"/>
  <c r="M29" i="1"/>
  <c r="N29" i="1"/>
  <c r="M26" i="1"/>
  <c r="N26" i="1"/>
  <c r="M28" i="1"/>
  <c r="N28" i="1"/>
  <c r="M25" i="1"/>
  <c r="N25" i="1"/>
  <c r="H21" i="1"/>
  <c r="J21" i="1"/>
  <c r="L21" i="1"/>
  <c r="N21" i="1" s="1"/>
  <c r="H22" i="1"/>
  <c r="J22" i="1"/>
  <c r="L22" i="1"/>
  <c r="N22" i="1" s="1"/>
  <c r="H23" i="1"/>
  <c r="J23" i="1"/>
  <c r="L23" i="1"/>
  <c r="N23" i="1" s="1"/>
  <c r="H24" i="1"/>
  <c r="J24" i="1"/>
  <c r="L24" i="1"/>
  <c r="M24" i="1" s="1"/>
  <c r="H20" i="1"/>
  <c r="J20" i="1"/>
  <c r="L20" i="1"/>
  <c r="M20" i="1" s="1"/>
  <c r="O52" i="1"/>
  <c r="O55" i="1" s="1"/>
  <c r="K24" i="1" l="1"/>
  <c r="O25" i="1"/>
  <c r="K22" i="1"/>
  <c r="K23" i="1"/>
  <c r="O26" i="1"/>
  <c r="O29" i="1"/>
  <c r="O28" i="1"/>
  <c r="O32" i="1"/>
  <c r="M22" i="1"/>
  <c r="O22" i="1" s="1"/>
  <c r="M21" i="1"/>
  <c r="O21" i="1" s="1"/>
  <c r="K21" i="1"/>
  <c r="M23" i="1"/>
  <c r="O23" i="1" s="1"/>
  <c r="N24" i="1"/>
  <c r="O24" i="1" s="1"/>
  <c r="N20" i="1"/>
  <c r="O20" i="1" s="1"/>
  <c r="K20" i="1"/>
  <c r="O58" i="1"/>
  <c r="O51" i="1"/>
  <c r="O59" i="1" l="1"/>
  <c r="O53" i="1" l="1"/>
  <c r="O56" i="1" l="1"/>
  <c r="O57" i="1" s="1"/>
  <c r="O54" i="1"/>
  <c r="O6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<sst xmlns="http://schemas.openxmlformats.org/spreadsheetml/2006/main" count="107" uniqueCount="84">
  <si>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</si>
  <si>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</si>
  <si>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</si>
  <si>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</si>
  <si>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</si>
  <si>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</si>
  <si>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</si>
  <si>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</si>
  <si>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</si>
  <si>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</si>
  <si>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</si>
  <si>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</si>
  <si>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</si>
  <si>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</si>
  <si>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</si>
  <si>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</si>
  <si>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</si>
  <si>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</si>
  <si>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</si>
  <si>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</si>
  <si>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</si>
  <si>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</si>
  <si>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</si>
  <si>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</si>
  <si>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</si>
  <si>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</si>
  <si>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</si>
  <si>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</si>
  <si>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</si>
  <si>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</si>
  <si>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</si>
  <si>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</si>
  <si>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</si>
  <si>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</si>
  <si>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</si>
  <si>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</si>
  <si>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</si>
  <si>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</si>
  <si>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</si>
  <si>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</si>
  <si>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</si>
  <si>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</si>
  <si>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</si>
  <si>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</si>
  <si>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32.1-41.1</t>
  </si>
  <si>
    <t>CREOLINA Desinfectante de uso especializado en instalaciones pecuarias. Composicion Fenol (Creosota SBT 30/18L) 15 g, Excipientes csp 100 mL. Presentacion por 3800 ml </t>
  </si>
  <si>
    <t>Desinfectante virucida, bactericida y fungicida con eficacia en control de microorganismos, composicion Bis (peroximonosulfato) bis (sulfato) de Pentapotasio 497 gr/kg. Compuestos peroxidados, tensioactivos y acidos organicos. Presentacion por 10 kg</t>
  </si>
  <si>
    <t>Líquido semi viscoso, con pH neutro, formulado para desengrasar, desincrustar y dar limpieza  a diferentes superficies de la industria y espacios donde se requiera de un producto de alta efectividad,  su  fórmula  contiene  una  mezcla  de  tenso  activos  encaminados  a  realizar  el desengrase y limpieza, es un producto biodegradable. Presentación garrafa plastica por 20 litros.</t>
  </si>
  <si>
    <t>Desinfectante, bactericida, virucida y fungicida empleado en granjas avícolas, porcícolas, establos, granjas ganaderas, vehículos, pisos, paredes, desinfección de clínicas veterinarias, instrumental quirúrgico, entre otros. Fuerte poder de penetración debido a la alta concentración de agentes tensoactivos. No es irritante en las diluciones recomendadas ni corrosivo para equipos y galpones. Eficiente actividad en aguas duras.</t>
  </si>
  <si>
    <t>Jabón o detergente neutro líquido industrial diseñado para áreas de trabajo pesado en la limpieza de cualquier superficie, sin contaminar las aguas residuales por ser biodegradable. Gracias a sus componentes iónicos y no iónicos de cadena lineal y emolientes es suave con la piel.</t>
  </si>
  <si>
    <t>Desinfectante de amplio espectro que elimina gran parte de los virus conocidos, bacterias Gram negativas y hongos. Puede ser usado en predios agrícolas y cualquier otro tipo de área de crianza de animales así como en clínicas veterinarias. COMPOSICIÓN Peroximonosulfato de potasio 50%, CAS (70693-62-8), Dicloroisocianurato de sodio CAS (2893-78-9) 5% y otros c.s.p 45%. PRESENTACIÓN 5K </t>
  </si>
  <si>
    <t>Sustancia sumamente activa. Líquido cristalino, olor picante. COMPONENTE  Formaldehído 37%.</t>
  </si>
  <si>
    <t>Desinfectante bactericida, viricida y fungicida para desinfección y limpieza de equipos, utensilios, construcciones e instalaciones pecuarias Y además para la Potabilización de agua de bebida para animales. GARRAFA DE 3 LITROS. </t>
  </si>
  <si>
    <t>Detergente alcalino clorado para el lavado del equipo de ordeño. De excelente concentración. PRESENTACIÓN 5 galones </t>
  </si>
  <si>
    <t>Es una enmienda para corregir la acidez del suelo. Dado el alto porcentaje de calcio (CaO 36%) y magnesio (MgO 16.5%) neutraliza el aluminio tóxico y sube el PH a niveles favorables para el cultivo. El producto es 100% natural. La materia prima es extraída de las minas del municipio de Tesalia (Huila, Colombia) en forma de piedra y reducida a polvo en la fábrica de nuestra empresa. A partir de la aplicación de la Cal Dolomita se empieza a reducir la acidez del suelo y tiene un efecto a partir de los 8 días de la aplicación en el suelo, debido al PRNT del 98%, Poder Relativo de Neutralización Total. Con una granulometría de malla 100 en adelante tipo talco.</t>
  </si>
  <si>
    <t>Fertilizante inorgánico granulado de uso agrícola,  es una excelente fuente de Fósforo (P) y Nitrógeno (N) para la nutrición de cualquier cultivo. Es altamente soluble por lo que se disuelve rápidamente en el suelo desarrollando un pH alcalino alrededor del gránulo en disolución. El Amonio (NH+4) influye significativamente sobre la disponibilidad y absorción del Fósforo (P2O5), el Amonio en altas concentraciones reduce las reacciones de fijación del Fósforo haciéndolo menos disponible para la planta. </t>
  </si>
  <si>
    <t>Fertilizante más popular. Es el sólido granulado de mayor concentración de nitrógeno (N). El Nitrógeno es esencial en la planta. Forma parte de cada célula viva.</t>
  </si>
  <si>
    <t>Fertilizante complejo químico de propósito general, indicado para una amplia gama de cultivos por su composición nutricional 1:1:1 presenta alto contenido de Nitrógeno, Fosforo, Potasio indispensables para el óptimo desarrollo de cultivos y obtención de altos rendimientos.</t>
  </si>
  <si>
    <t>Fertilizante con fórmula reforzada de micronutrientes y nutrientes secundarios complementado con nitrógeno y fósforo. Se aplica como complemento de NPK y al suelo (siempre incorporado); ideal para complementar el abonamiento con fertili­zan­tes simples o compuestos. Nitrógeno total (N) 8.0%, Nitrógeno amoniacal (N) 1%, Nitrógeno ureico (N) 7%, Fósforo asimilable (P2O5) 5.0%, Calcio (CaO) 18.0%, Magnesio (MgO) 6.0%, Azufre (S) 1.6%, Boro (B) 1.0%, Cobre (Cu) 0.14%,G Molibdeno (Mo) 0.005%, Zinc (Zn) 2.5% ranulado.</t>
  </si>
  <si>
    <t>Es un herbicida no selectivo, de aplicación post-emergente y acción sistémica, recomendado para el control de la mayoría de malezas anuales y perennes en crecimiento activo. El herbicida que cae al suelo es inactivado inmediatamente mediante una reacción que ocurre con las arcillas sin dejar residuos que pueden afectar las siembras inmediatas ni tampoco penetrar por las raíces de cultivos ya establecidos.  COMPOSICIÓN Glifosato: 540 g/L de ácido glifosato de formulación a 20°C, equivalente a 662 g/L de sal potásica de N-(fosfonometil)-glicina.</t>
  </si>
  <si>
    <t>Es un fungicida sistémico de rápida penetración, amplio espectro y efecto curativo-preventivo. COMPOSICIÓN Carbendazim 500g/litro, aditivoS c.s.p 1/litro</t>
  </si>
  <si>
    <t>Herbicida de acción graminicida de uso pre y post-emergente en el cultivo del maíz. Combate una amplia gama de malezas, tanto de hojas anchas como gramíneas, manteniendo los cultivos limpios durante varios meses. INGREDIENTE ACTIVO ATRAZINA 500 g/L Ingredientes Aditivos c.s.p. 1 L</t>
  </si>
  <si>
    <t>La tecnología EM es un cultivo de microorganismos benéficos, sin modificación genética, seleccionados de la naturaleza, seleccionados por sus efectos positivos y su capacidad de coexistir, que mejora las condiciones del entorno.</t>
  </si>
  <si>
    <t> fertilizante simple (K), como fuente de potasio para los cultivos, Fertilizante pota¿sico ma¿s empleado. bulto 50kg </t>
  </si>
  <si>
    <t>fertilizante en polvo soluble quelatado su formulación completa ayuda a recuperar plantas en condiciones de estrés ocasionado por toxicidad (plaguicidas), sequía temporal, encharcamiento transitorio y heladas gracias a que tiene un alto contenido en Nitrógeno(N) y balance con Fósforo(P), Potasio(K), elementos secundarios y menores. Crecer 500 está indicado para un adecuado desarrollo vegetativo. Crecer 500 contiene la fitohormona ANA que cuando se suministra en los primeros estados de desarrollo de las plantas este hace que se estimule el crecimiento.</t>
  </si>
  <si>
    <t>Fertilizante simple N mezclado, en gránulos solubles, enriquecido en Calcio, Magnesio, Azufre y todos los micronutrientes, indicado para aplicación foliar en las 3 etapas de desarrollo de los cultivos. TODO EN UNO es compatible con fungicidas a base de Mancozeb (Manganeso, Zinc y Cobre), y con los insecticidas concentrados emulsionables y suspensiones concentradas de uso corriente. bolsa de 1kg </t>
  </si>
  <si>
    <t>Herbicida sistémico recomendado para el control de malezas de hoja ancha, selectivo al pasto presentacióm de 100L </t>
  </si>
  <si>
    <t>Mosquicida para uso en instalaciones pecuarias. Composición: Cada 100 g contienen: Tiametoxam  1 g Z-9-,Tricoseno 0.1 g, Bitrex 0.002 g Excipientes c.s.p.100 g. Indicaciones: Agita 1GB es un mosquicida atrayente de insectos en instalaciones pecuarias para el control de moscas adultas lamedoras y masticadoras tales como Musca domestica, Drosophila sp., Fannia canicularis, Muscina stabulans. SOBRE DE 250gr </t>
  </si>
  <si>
    <t>Mosquicida y garrapaticida, indicado en baños por aspersión e inmersión, efectivo en el control de la mosca de los cuernos y la mosca brava. Frasco x 1.000 ml.</t>
  </si>
  <si>
    <t>solución tópica, está indicado para tratamiento y control de parásitos gastrointestinales, parásitos pulmo­na­res, nuches (Haematobia irritans), mosca brava, piojos chupadores y masticadores, ácaros de la sarna chorióptica y sarcóptica.LITRO </t>
  </si>
  <si>
    <t>Producto a base en los Extractos de Ají y Ajo, posee gran cantidad de componentes como, Bisulfuro de Alilo, Limoneno, Capsaicina, Ácido Nicotínico y Carotenoides. El rango de su efecto protector va desde repelencia, disuasión de la alimentación y oviposición, hasta toxicidad aguda e interferencia con el crecimiento y desarrollo de los insectos plaga.LITRO </t>
  </si>
  <si>
    <t>Acaricida e insecticida de amplio espectro controla ácaros, minadores de hoja, chupadores. Posee acción translaminar, actúa por contacto e ingestión, de largo efecto residual. Actúa estimulando la activación de los canales de cloruro ejerciendo una acción nerviosa y muscular. Los insectos y ácaros quedan paralizados irreversiblemente y mueren.</t>
  </si>
  <si>
    <t>Herbicida recomendado para controlar malezas de hoja ancha, herbáceas y arbustivas aplique , en forma de aspersión mezclado con agua. </t>
  </si>
  <si>
    <t>LA MATERIA ORGÁNICA O GALLINAZA COMPOSTADA es usada como acondicionador orgánico para la aplicación al suelo. Repone la materia orgánica agotada debido a la explotación intensiva del suelo permitiéndose recuperar los niveles de productividad.</t>
  </si>
  <si>
    <t>Babosin es un cebo molusquicida granulado especialmente diseñado para el uso agrícola. Con 500 gramos de contenido, este producto se destaca en la eliminación eficiente de plagas de babosas y caracoles que podrían amenazar tus cultivos. </t>
  </si>
  <si>
    <t>Hipoclorito de Sodio se presenta como una solución acuosa alcalina que contiene aproximadamente un 13% de Hipoclorito de Sodio (NaClO). Tiene un color amarillento y un olor característico. Se vende a granel y se transporta en cisternas debidamente revestidas. </t>
  </si>
  <si>
    <t>GALON</t>
  </si>
  <si>
    <t>CAJA</t>
  </si>
  <si>
    <t>GARRAFA</t>
  </si>
  <si>
    <t>FRASCO</t>
  </si>
  <si>
    <t>BULTO</t>
  </si>
  <si>
    <t>LITROS</t>
  </si>
  <si>
    <t>LIBRAS</t>
  </si>
  <si>
    <t>KILOGRAMO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</si>
</sst>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28" xfId="0" applyFont="1" applyFill="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8" xfId="0" applyFont="1" applyBorder="1" applyAlignment="1">
      <alignment vertical="top" wrapText="1"/>
    </xf>
    <xf numFmtId="0" fontId="1" fillId="0" borderId="28" xfId="0" applyFont="1" applyBorder="1" applyAlignment="1">
      <alignment vertical="center" wrapText="1"/>
    </xf>
    <xf numFmtId="0" fontId="1" fillId="0" borderId="28" xfId="0" applyFont="1" applyBorder="1" applyAlignment="1">
      <alignment wrapText="1"/>
    </xf>
    <xf numFmtId="0" fontId="1" fillId="0" borderId="28" xfId="0" applyFont="1" applyFill="1" applyBorder="1" applyAlignment="1">
      <alignment vertical="top" wrapText="1"/>
    </xf>
    <xf numFmtId="0" fontId="1" fillId="0" borderId="28" xfId="0" applyFont="1" applyFill="1" applyBorder="1" applyAlignment="1">
      <alignment wrapText="1"/>
    </xf>
    <xf numFmtId="0" fontId="1" fillId="0" borderId="28"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8"/>
  <sheetViews>
    <sheetView tabSelected="1" topLeftCell="B11" zoomScale="70" zoomScaleNormal="70" zoomScaleSheetLayoutView="70" zoomScalePageLayoutView="55" workbookViewId="0">
      <selection activeCell="H16" sqref="H16"/>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8"/>
      <c r="J12" s="28"/>
      <c r="K12" s="17"/>
    </row>
    <row r="13" spans="1:15" ht="15.75" thickBot="1" x14ac:dyDescent="0.3">
      <c r="A13" s="48"/>
      <c r="B13" s="49"/>
      <c r="C13" s="19"/>
      <c r="D13" s="20"/>
      <c r="E13" s="16"/>
      <c r="F13" s="16"/>
      <c r="G13" s="16"/>
      <c r="K13" s="17"/>
    </row>
    <row r="14" spans="1:15" ht="30" customHeight="1" thickBot="1" x14ac:dyDescent="0.3">
      <c r="A14" s="48"/>
      <c r="B14" s="49"/>
      <c r="C14" s="19"/>
      <c r="D14" s="43" t="s">
        <v>18</v>
      </c>
      <c r="E14" s="44"/>
      <c r="F14" s="44"/>
      <c r="G14" s="45"/>
      <c r="H14" s="7"/>
      <c r="I14" s="28"/>
      <c r="J14" s="28"/>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57" x14ac:dyDescent="0.25">
      <c r="A20" s="31">
        <v>1</v>
      </c>
      <c r="B20" s="73" t="s">
        <v>45</v>
      </c>
      <c r="C20" s="32"/>
      <c r="D20" s="78">
        <v>2</v>
      </c>
      <c r="E20" s="78" t="s">
        <v>76</v>
      </c>
      <c r="F20" s="33"/>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71.25" x14ac:dyDescent="0.25">
      <c r="A21" s="31">
        <v>2</v>
      </c>
      <c r="B21" s="73" t="s">
        <v>46</v>
      </c>
      <c r="C21" s="32"/>
      <c r="D21" s="78">
        <v>2</v>
      </c>
      <c r="E21" s="78" t="s">
        <v>77</v>
      </c>
      <c r="F21" s="33"/>
      <c r="G21" s="27">
        <v>0</v>
      </c>
      <c r="H21" s="1">
        <f t="shared" ref="H21:H25" si="7">+ROUND(F21*G21,0)</f>
        <v>0</v>
      </c>
      <c r="I21" s="27">
        <v>0</v>
      </c>
      <c r="J21" s="1">
        <f t="shared" ref="J21:J25" si="8">ROUND(F21*I21,0)</f>
        <v>0</v>
      </c>
      <c r="K21" s="1">
        <f t="shared" ref="K21:K25" si="9">ROUND(F21+H21+J21,0)</f>
        <v>0</v>
      </c>
      <c r="L21" s="1">
        <f t="shared" ref="L21:L25" si="10">ROUND(F21*D21,0)</f>
        <v>0</v>
      </c>
      <c r="M21" s="1">
        <f t="shared" ref="M21:M25" si="11">ROUND(L21*G21,0)</f>
        <v>0</v>
      </c>
      <c r="N21" s="1">
        <f t="shared" ref="N21:N25" si="12">ROUND(L21*I21,0)</f>
        <v>0</v>
      </c>
      <c r="O21" s="2">
        <f t="shared" ref="O21:O25" si="13">ROUND(L21+N21+M21,0)</f>
        <v>0</v>
      </c>
    </row>
    <row r="22" spans="1:15" s="24" customFormat="1" ht="99.75" x14ac:dyDescent="0.25">
      <c r="A22" s="31">
        <v>3</v>
      </c>
      <c r="B22" s="73" t="s">
        <v>47</v>
      </c>
      <c r="C22" s="32"/>
      <c r="D22" s="78">
        <v>2</v>
      </c>
      <c r="E22" s="78" t="s">
        <v>78</v>
      </c>
      <c r="F22" s="33"/>
      <c r="G22" s="27">
        <v>0</v>
      </c>
      <c r="H22" s="1">
        <f t="shared" si="7"/>
        <v>0</v>
      </c>
      <c r="I22" s="27">
        <v>0</v>
      </c>
      <c r="J22" s="1">
        <f t="shared" si="8"/>
        <v>0</v>
      </c>
      <c r="K22" s="1">
        <f t="shared" si="9"/>
        <v>0</v>
      </c>
      <c r="L22" s="1">
        <f t="shared" si="10"/>
        <v>0</v>
      </c>
      <c r="M22" s="1">
        <f t="shared" si="11"/>
        <v>0</v>
      </c>
      <c r="N22" s="1">
        <f t="shared" si="12"/>
        <v>0</v>
      </c>
      <c r="O22" s="2">
        <f t="shared" si="13"/>
        <v>0</v>
      </c>
    </row>
    <row r="23" spans="1:15" s="24" customFormat="1" ht="114" x14ac:dyDescent="0.25">
      <c r="A23" s="31">
        <v>4</v>
      </c>
      <c r="B23" s="73" t="s">
        <v>48</v>
      </c>
      <c r="C23" s="32"/>
      <c r="D23" s="78">
        <v>2</v>
      </c>
      <c r="E23" s="78" t="s">
        <v>76</v>
      </c>
      <c r="F23" s="33"/>
      <c r="G23" s="27">
        <v>0</v>
      </c>
      <c r="H23" s="1">
        <f t="shared" si="7"/>
        <v>0</v>
      </c>
      <c r="I23" s="27">
        <v>0</v>
      </c>
      <c r="J23" s="1">
        <f t="shared" si="8"/>
        <v>0</v>
      </c>
      <c r="K23" s="1">
        <f t="shared" si="9"/>
        <v>0</v>
      </c>
      <c r="L23" s="1">
        <f t="shared" si="10"/>
        <v>0</v>
      </c>
      <c r="M23" s="1">
        <f t="shared" si="11"/>
        <v>0</v>
      </c>
      <c r="N23" s="1">
        <f t="shared" si="12"/>
        <v>0</v>
      </c>
      <c r="O23" s="2">
        <f t="shared" si="13"/>
        <v>0</v>
      </c>
    </row>
    <row r="24" spans="1:15" s="24" customFormat="1" ht="85.5" x14ac:dyDescent="0.25">
      <c r="A24" s="31">
        <v>5</v>
      </c>
      <c r="B24" s="73" t="s">
        <v>49</v>
      </c>
      <c r="C24" s="32"/>
      <c r="D24" s="78">
        <v>2</v>
      </c>
      <c r="E24" s="78" t="s">
        <v>78</v>
      </c>
      <c r="F24" s="33"/>
      <c r="G24" s="27">
        <v>0</v>
      </c>
      <c r="H24" s="1">
        <f t="shared" si="7"/>
        <v>0</v>
      </c>
      <c r="I24" s="27">
        <v>0</v>
      </c>
      <c r="J24" s="1">
        <f t="shared" si="8"/>
        <v>0</v>
      </c>
      <c r="K24" s="1">
        <f t="shared" si="9"/>
        <v>0</v>
      </c>
      <c r="L24" s="1">
        <f t="shared" si="10"/>
        <v>0</v>
      </c>
      <c r="M24" s="1">
        <f t="shared" si="11"/>
        <v>0</v>
      </c>
      <c r="N24" s="1">
        <f t="shared" si="12"/>
        <v>0</v>
      </c>
      <c r="O24" s="2">
        <f t="shared" si="13"/>
        <v>0</v>
      </c>
    </row>
    <row r="25" spans="1:15" s="24" customFormat="1" ht="114" x14ac:dyDescent="0.25">
      <c r="A25" s="31">
        <v>6</v>
      </c>
      <c r="B25" s="74" t="s">
        <v>50</v>
      </c>
      <c r="C25" s="32"/>
      <c r="D25" s="78">
        <v>1</v>
      </c>
      <c r="E25" s="78" t="s">
        <v>79</v>
      </c>
      <c r="F25" s="33"/>
      <c r="G25" s="27">
        <v>0</v>
      </c>
      <c r="H25" s="1">
        <f t="shared" si="7"/>
        <v>0</v>
      </c>
      <c r="I25" s="27">
        <v>0</v>
      </c>
      <c r="J25" s="1">
        <f t="shared" si="8"/>
        <v>0</v>
      </c>
      <c r="K25" s="1">
        <f t="shared" si="9"/>
        <v>0</v>
      </c>
      <c r="L25" s="1">
        <f t="shared" si="10"/>
        <v>0</v>
      </c>
      <c r="M25" s="1">
        <f t="shared" si="11"/>
        <v>0</v>
      </c>
      <c r="N25" s="1">
        <f t="shared" si="12"/>
        <v>0</v>
      </c>
      <c r="O25" s="2">
        <f t="shared" si="13"/>
        <v>0</v>
      </c>
    </row>
    <row r="26" spans="1:15" s="24" customFormat="1" ht="28.5" x14ac:dyDescent="0.25">
      <c r="A26" s="31">
        <v>7</v>
      </c>
      <c r="B26" s="73" t="s">
        <v>51</v>
      </c>
      <c r="C26" s="32"/>
      <c r="D26" s="78">
        <v>2</v>
      </c>
      <c r="E26" s="78" t="s">
        <v>78</v>
      </c>
      <c r="F26" s="33"/>
      <c r="G26" s="27">
        <v>0</v>
      </c>
      <c r="H26" s="1">
        <f t="shared" ref="H26:H29" si="14">+ROUND(F26*G26,0)</f>
        <v>0</v>
      </c>
      <c r="I26" s="27">
        <v>0</v>
      </c>
      <c r="J26" s="1">
        <f t="shared" ref="J26:J29" si="15">ROUND(F26*I26,0)</f>
        <v>0</v>
      </c>
      <c r="K26" s="1">
        <f t="shared" ref="K26:K29" si="16">ROUND(F26+H26+J26,0)</f>
        <v>0</v>
      </c>
      <c r="L26" s="1">
        <f t="shared" ref="L26:L29" si="17">ROUND(F26*D26,0)</f>
        <v>0</v>
      </c>
      <c r="M26" s="1">
        <f t="shared" ref="M26:M29" si="18">ROUND(L26*G26,0)</f>
        <v>0</v>
      </c>
      <c r="N26" s="1">
        <f t="shared" ref="N26:N29" si="19">ROUND(L26*I26,0)</f>
        <v>0</v>
      </c>
      <c r="O26" s="2">
        <f t="shared" ref="O26:O29" si="20">ROUND(L26+N26+M26,0)</f>
        <v>0</v>
      </c>
    </row>
    <row r="27" spans="1:15" s="24" customFormat="1" ht="71.25" x14ac:dyDescent="0.2">
      <c r="A27" s="31">
        <v>8</v>
      </c>
      <c r="B27" s="75" t="s">
        <v>52</v>
      </c>
      <c r="C27" s="32"/>
      <c r="D27" s="78">
        <v>2</v>
      </c>
      <c r="E27" s="78" t="s">
        <v>78</v>
      </c>
      <c r="F27" s="33"/>
      <c r="G27" s="27">
        <v>0</v>
      </c>
      <c r="H27" s="1">
        <f t="shared" si="14"/>
        <v>0</v>
      </c>
      <c r="I27" s="27">
        <v>0</v>
      </c>
      <c r="J27" s="1">
        <f t="shared" si="15"/>
        <v>0</v>
      </c>
      <c r="K27" s="1">
        <f t="shared" si="16"/>
        <v>0</v>
      </c>
      <c r="L27" s="1">
        <f t="shared" si="17"/>
        <v>0</v>
      </c>
      <c r="M27" s="1">
        <f t="shared" si="18"/>
        <v>0</v>
      </c>
      <c r="N27" s="1">
        <f t="shared" si="19"/>
        <v>0</v>
      </c>
      <c r="O27" s="2">
        <f t="shared" si="20"/>
        <v>0</v>
      </c>
    </row>
    <row r="28" spans="1:15" s="24" customFormat="1" ht="42.75" x14ac:dyDescent="0.25">
      <c r="A28" s="31">
        <v>9</v>
      </c>
      <c r="B28" s="76" t="s">
        <v>53</v>
      </c>
      <c r="C28" s="32"/>
      <c r="D28" s="78">
        <v>2</v>
      </c>
      <c r="E28" s="34" t="s">
        <v>76</v>
      </c>
      <c r="F28" s="33"/>
      <c r="G28" s="27">
        <v>0</v>
      </c>
      <c r="H28" s="1">
        <f t="shared" si="14"/>
        <v>0</v>
      </c>
      <c r="I28" s="27">
        <v>0</v>
      </c>
      <c r="J28" s="1">
        <f t="shared" si="15"/>
        <v>0</v>
      </c>
      <c r="K28" s="1">
        <f t="shared" si="16"/>
        <v>0</v>
      </c>
      <c r="L28" s="1">
        <f t="shared" si="17"/>
        <v>0</v>
      </c>
      <c r="M28" s="1">
        <f t="shared" si="18"/>
        <v>0</v>
      </c>
      <c r="N28" s="1">
        <f t="shared" si="19"/>
        <v>0</v>
      </c>
      <c r="O28" s="2">
        <f t="shared" si="20"/>
        <v>0</v>
      </c>
    </row>
    <row r="29" spans="1:15" s="24" customFormat="1" ht="185.25" x14ac:dyDescent="0.25">
      <c r="A29" s="31">
        <v>10</v>
      </c>
      <c r="B29" s="73" t="s">
        <v>54</v>
      </c>
      <c r="C29" s="32"/>
      <c r="D29" s="78">
        <v>20</v>
      </c>
      <c r="E29" s="78" t="s">
        <v>80</v>
      </c>
      <c r="F29" s="33"/>
      <c r="G29" s="27">
        <v>0</v>
      </c>
      <c r="H29" s="1">
        <f t="shared" si="14"/>
        <v>0</v>
      </c>
      <c r="I29" s="27">
        <v>0</v>
      </c>
      <c r="J29" s="1">
        <f t="shared" si="15"/>
        <v>0</v>
      </c>
      <c r="K29" s="1">
        <f t="shared" si="16"/>
        <v>0</v>
      </c>
      <c r="L29" s="1">
        <f t="shared" si="17"/>
        <v>0</v>
      </c>
      <c r="M29" s="1">
        <f t="shared" si="18"/>
        <v>0</v>
      </c>
      <c r="N29" s="1">
        <f t="shared" si="19"/>
        <v>0</v>
      </c>
      <c r="O29" s="2">
        <f t="shared" si="20"/>
        <v>0</v>
      </c>
    </row>
    <row r="30" spans="1:15" s="24" customFormat="1" ht="142.5" x14ac:dyDescent="0.2">
      <c r="A30" s="31">
        <v>11</v>
      </c>
      <c r="B30" s="75" t="s">
        <v>55</v>
      </c>
      <c r="C30" s="32"/>
      <c r="D30" s="78">
        <v>7</v>
      </c>
      <c r="E30" s="78" t="s">
        <v>80</v>
      </c>
      <c r="F30" s="33"/>
      <c r="G30" s="27">
        <v>0</v>
      </c>
      <c r="H30" s="1">
        <f t="shared" ref="H30:H42" si="21">+ROUND(F30*G30,0)</f>
        <v>0</v>
      </c>
      <c r="I30" s="27">
        <v>0</v>
      </c>
      <c r="J30" s="1">
        <f t="shared" ref="J30:J42" si="22">ROUND(F30*I30,0)</f>
        <v>0</v>
      </c>
      <c r="K30" s="1">
        <f t="shared" ref="K30:K42" si="23">ROUND(F30+H30+J30,0)</f>
        <v>0</v>
      </c>
      <c r="L30" s="1">
        <f t="shared" ref="L30:L42" si="24">ROUND(F30*D30,0)</f>
        <v>0</v>
      </c>
      <c r="M30" s="1">
        <f t="shared" ref="M30:M42" si="25">ROUND(L30*G30,0)</f>
        <v>0</v>
      </c>
      <c r="N30" s="1">
        <f t="shared" ref="N30:N42" si="26">ROUND(L30*I30,0)</f>
        <v>0</v>
      </c>
      <c r="O30" s="2">
        <f t="shared" ref="O30:O42" si="27">ROUND(L30+N30+M30,0)</f>
        <v>0</v>
      </c>
    </row>
    <row r="31" spans="1:15" s="24" customFormat="1" ht="42.75" x14ac:dyDescent="0.2">
      <c r="A31" s="31">
        <v>12</v>
      </c>
      <c r="B31" s="75" t="s">
        <v>56</v>
      </c>
      <c r="C31" s="32"/>
      <c r="D31" s="78">
        <v>7</v>
      </c>
      <c r="E31" s="78" t="s">
        <v>80</v>
      </c>
      <c r="F31" s="33"/>
      <c r="G31" s="27">
        <v>0</v>
      </c>
      <c r="H31" s="1">
        <f t="shared" si="21"/>
        <v>0</v>
      </c>
      <c r="I31" s="27">
        <v>0</v>
      </c>
      <c r="J31" s="1">
        <f t="shared" si="22"/>
        <v>0</v>
      </c>
      <c r="K31" s="1">
        <f t="shared" si="23"/>
        <v>0</v>
      </c>
      <c r="L31" s="1">
        <f t="shared" si="24"/>
        <v>0</v>
      </c>
      <c r="M31" s="1">
        <f t="shared" si="25"/>
        <v>0</v>
      </c>
      <c r="N31" s="1">
        <f t="shared" si="26"/>
        <v>0</v>
      </c>
      <c r="O31" s="2">
        <f t="shared" si="27"/>
        <v>0</v>
      </c>
    </row>
    <row r="32" spans="1:15" s="24" customFormat="1" ht="85.5" x14ac:dyDescent="0.25">
      <c r="A32" s="31">
        <v>13</v>
      </c>
      <c r="B32" s="73" t="s">
        <v>57</v>
      </c>
      <c r="C32" s="32"/>
      <c r="D32" s="78">
        <v>8</v>
      </c>
      <c r="E32" s="78" t="s">
        <v>80</v>
      </c>
      <c r="F32" s="33"/>
      <c r="G32" s="27">
        <v>0</v>
      </c>
      <c r="H32" s="1">
        <f t="shared" si="21"/>
        <v>0</v>
      </c>
      <c r="I32" s="27">
        <v>0</v>
      </c>
      <c r="J32" s="1">
        <f t="shared" si="22"/>
        <v>0</v>
      </c>
      <c r="K32" s="1">
        <f t="shared" si="23"/>
        <v>0</v>
      </c>
      <c r="L32" s="1">
        <f t="shared" si="24"/>
        <v>0</v>
      </c>
      <c r="M32" s="1">
        <f t="shared" si="25"/>
        <v>0</v>
      </c>
      <c r="N32" s="1">
        <f t="shared" si="26"/>
        <v>0</v>
      </c>
      <c r="O32" s="2">
        <f t="shared" si="27"/>
        <v>0</v>
      </c>
    </row>
    <row r="33" spans="1:15" s="24" customFormat="1" ht="142.5" x14ac:dyDescent="0.2">
      <c r="A33" s="31">
        <v>14</v>
      </c>
      <c r="B33" s="75" t="s">
        <v>58</v>
      </c>
      <c r="C33" s="32"/>
      <c r="D33" s="78">
        <v>8</v>
      </c>
      <c r="E33" s="78" t="s">
        <v>80</v>
      </c>
      <c r="F33" s="33"/>
      <c r="G33" s="27">
        <v>0</v>
      </c>
      <c r="H33" s="1">
        <f t="shared" si="21"/>
        <v>0</v>
      </c>
      <c r="I33" s="27">
        <v>0</v>
      </c>
      <c r="J33" s="1">
        <f t="shared" si="22"/>
        <v>0</v>
      </c>
      <c r="K33" s="1">
        <f t="shared" si="23"/>
        <v>0</v>
      </c>
      <c r="L33" s="1">
        <f t="shared" si="24"/>
        <v>0</v>
      </c>
      <c r="M33" s="1">
        <f t="shared" si="25"/>
        <v>0</v>
      </c>
      <c r="N33" s="1">
        <f t="shared" si="26"/>
        <v>0</v>
      </c>
      <c r="O33" s="2">
        <f t="shared" si="27"/>
        <v>0</v>
      </c>
    </row>
    <row r="34" spans="1:15" s="24" customFormat="1" ht="156.75" x14ac:dyDescent="0.2">
      <c r="A34" s="31">
        <v>15</v>
      </c>
      <c r="B34" s="75" t="s">
        <v>59</v>
      </c>
      <c r="C34" s="32"/>
      <c r="D34" s="78">
        <v>5</v>
      </c>
      <c r="E34" s="78" t="s">
        <v>81</v>
      </c>
      <c r="F34" s="33"/>
      <c r="G34" s="27">
        <v>0</v>
      </c>
      <c r="H34" s="1">
        <f t="shared" si="21"/>
        <v>0</v>
      </c>
      <c r="I34" s="27">
        <v>0</v>
      </c>
      <c r="J34" s="1">
        <f t="shared" si="22"/>
        <v>0</v>
      </c>
      <c r="K34" s="1">
        <f t="shared" si="23"/>
        <v>0</v>
      </c>
      <c r="L34" s="1">
        <f t="shared" si="24"/>
        <v>0</v>
      </c>
      <c r="M34" s="1">
        <f t="shared" si="25"/>
        <v>0</v>
      </c>
      <c r="N34" s="1">
        <f t="shared" si="26"/>
        <v>0</v>
      </c>
      <c r="O34" s="2">
        <f t="shared" si="27"/>
        <v>0</v>
      </c>
    </row>
    <row r="35" spans="1:15" s="24" customFormat="1" ht="42.75" x14ac:dyDescent="0.2">
      <c r="A35" s="31">
        <v>16</v>
      </c>
      <c r="B35" s="75" t="s">
        <v>60</v>
      </c>
      <c r="C35" s="32"/>
      <c r="D35" s="78">
        <v>5</v>
      </c>
      <c r="E35" s="78" t="s">
        <v>81</v>
      </c>
      <c r="F35" s="33"/>
      <c r="G35" s="27">
        <v>0</v>
      </c>
      <c r="H35" s="1">
        <f t="shared" si="21"/>
        <v>0</v>
      </c>
      <c r="I35" s="27">
        <v>0</v>
      </c>
      <c r="J35" s="1">
        <f t="shared" si="22"/>
        <v>0</v>
      </c>
      <c r="K35" s="1">
        <f t="shared" si="23"/>
        <v>0</v>
      </c>
      <c r="L35" s="1">
        <f t="shared" si="24"/>
        <v>0</v>
      </c>
      <c r="M35" s="1">
        <f t="shared" si="25"/>
        <v>0</v>
      </c>
      <c r="N35" s="1">
        <f t="shared" si="26"/>
        <v>0</v>
      </c>
      <c r="O35" s="2">
        <f t="shared" si="27"/>
        <v>0</v>
      </c>
    </row>
    <row r="36" spans="1:15" s="24" customFormat="1" ht="85.5" x14ac:dyDescent="0.2">
      <c r="A36" s="31">
        <v>17</v>
      </c>
      <c r="B36" s="75" t="s">
        <v>61</v>
      </c>
      <c r="C36" s="32"/>
      <c r="D36" s="78">
        <v>8</v>
      </c>
      <c r="E36" s="78" t="s">
        <v>82</v>
      </c>
      <c r="F36" s="33"/>
      <c r="G36" s="27">
        <v>0</v>
      </c>
      <c r="H36" s="1">
        <f t="shared" si="21"/>
        <v>0</v>
      </c>
      <c r="I36" s="27">
        <v>0</v>
      </c>
      <c r="J36" s="1">
        <f t="shared" si="22"/>
        <v>0</v>
      </c>
      <c r="K36" s="1">
        <f t="shared" si="23"/>
        <v>0</v>
      </c>
      <c r="L36" s="1">
        <f t="shared" si="24"/>
        <v>0</v>
      </c>
      <c r="M36" s="1">
        <f t="shared" si="25"/>
        <v>0</v>
      </c>
      <c r="N36" s="1">
        <f t="shared" si="26"/>
        <v>0</v>
      </c>
      <c r="O36" s="2">
        <f t="shared" si="27"/>
        <v>0</v>
      </c>
    </row>
    <row r="37" spans="1:15" s="24" customFormat="1" ht="71.25" x14ac:dyDescent="0.2">
      <c r="A37" s="31">
        <v>18</v>
      </c>
      <c r="B37" s="75" t="s">
        <v>62</v>
      </c>
      <c r="C37" s="32"/>
      <c r="D37" s="78">
        <v>5</v>
      </c>
      <c r="E37" s="78" t="s">
        <v>76</v>
      </c>
      <c r="F37" s="33"/>
      <c r="G37" s="27">
        <v>0</v>
      </c>
      <c r="H37" s="1">
        <f t="shared" si="21"/>
        <v>0</v>
      </c>
      <c r="I37" s="27">
        <v>0</v>
      </c>
      <c r="J37" s="1">
        <f t="shared" si="22"/>
        <v>0</v>
      </c>
      <c r="K37" s="1">
        <f t="shared" si="23"/>
        <v>0</v>
      </c>
      <c r="L37" s="1">
        <f t="shared" si="24"/>
        <v>0</v>
      </c>
      <c r="M37" s="1">
        <f t="shared" si="25"/>
        <v>0</v>
      </c>
      <c r="N37" s="1">
        <f t="shared" si="26"/>
        <v>0</v>
      </c>
      <c r="O37" s="2">
        <f t="shared" si="27"/>
        <v>0</v>
      </c>
    </row>
    <row r="38" spans="1:15" s="24" customFormat="1" ht="42.75" x14ac:dyDescent="0.25">
      <c r="A38" s="31">
        <v>19</v>
      </c>
      <c r="B38" s="73" t="s">
        <v>63</v>
      </c>
      <c r="C38" s="32"/>
      <c r="D38" s="78">
        <v>8</v>
      </c>
      <c r="E38" s="78" t="s">
        <v>80</v>
      </c>
      <c r="F38" s="33"/>
      <c r="G38" s="27">
        <v>0</v>
      </c>
      <c r="H38" s="1">
        <f t="shared" si="21"/>
        <v>0</v>
      </c>
      <c r="I38" s="27">
        <v>0</v>
      </c>
      <c r="J38" s="1">
        <f t="shared" si="22"/>
        <v>0</v>
      </c>
      <c r="K38" s="1">
        <f t="shared" si="23"/>
        <v>0</v>
      </c>
      <c r="L38" s="1">
        <f t="shared" si="24"/>
        <v>0</v>
      </c>
      <c r="M38" s="1">
        <f t="shared" si="25"/>
        <v>0</v>
      </c>
      <c r="N38" s="1">
        <f t="shared" si="26"/>
        <v>0</v>
      </c>
      <c r="O38" s="2">
        <f t="shared" si="27"/>
        <v>0</v>
      </c>
    </row>
    <row r="39" spans="1:15" s="24" customFormat="1" ht="156.75" x14ac:dyDescent="0.25">
      <c r="A39" s="31">
        <v>20</v>
      </c>
      <c r="B39" s="73" t="s">
        <v>64</v>
      </c>
      <c r="C39" s="32"/>
      <c r="D39" s="78">
        <v>8</v>
      </c>
      <c r="E39" s="78" t="s">
        <v>83</v>
      </c>
      <c r="F39" s="33"/>
      <c r="G39" s="27">
        <v>0</v>
      </c>
      <c r="H39" s="1">
        <f t="shared" si="21"/>
        <v>0</v>
      </c>
      <c r="I39" s="27">
        <v>0</v>
      </c>
      <c r="J39" s="1">
        <f t="shared" si="22"/>
        <v>0</v>
      </c>
      <c r="K39" s="1">
        <f t="shared" si="23"/>
        <v>0</v>
      </c>
      <c r="L39" s="1">
        <f t="shared" si="24"/>
        <v>0</v>
      </c>
      <c r="M39" s="1">
        <f t="shared" si="25"/>
        <v>0</v>
      </c>
      <c r="N39" s="1">
        <f t="shared" si="26"/>
        <v>0</v>
      </c>
      <c r="O39" s="2">
        <f t="shared" si="27"/>
        <v>0</v>
      </c>
    </row>
    <row r="40" spans="1:15" s="24" customFormat="1" ht="114" x14ac:dyDescent="0.2">
      <c r="A40" s="31">
        <v>21</v>
      </c>
      <c r="B40" s="75" t="s">
        <v>65</v>
      </c>
      <c r="C40" s="32"/>
      <c r="D40" s="78">
        <v>8</v>
      </c>
      <c r="E40" s="78" t="s">
        <v>83</v>
      </c>
      <c r="F40" s="33"/>
      <c r="G40" s="27">
        <v>0</v>
      </c>
      <c r="H40" s="1">
        <f t="shared" si="21"/>
        <v>0</v>
      </c>
      <c r="I40" s="27">
        <v>0</v>
      </c>
      <c r="J40" s="1">
        <f t="shared" si="22"/>
        <v>0</v>
      </c>
      <c r="K40" s="1">
        <f t="shared" si="23"/>
        <v>0</v>
      </c>
      <c r="L40" s="1">
        <f t="shared" si="24"/>
        <v>0</v>
      </c>
      <c r="M40" s="1">
        <f t="shared" si="25"/>
        <v>0</v>
      </c>
      <c r="N40" s="1">
        <f t="shared" si="26"/>
        <v>0</v>
      </c>
      <c r="O40" s="2">
        <f t="shared" si="27"/>
        <v>0</v>
      </c>
    </row>
    <row r="41" spans="1:15" s="24" customFormat="1" ht="42.75" x14ac:dyDescent="0.2">
      <c r="A41" s="31">
        <v>22</v>
      </c>
      <c r="B41" s="75" t="s">
        <v>66</v>
      </c>
      <c r="C41" s="32"/>
      <c r="D41" s="78">
        <v>8</v>
      </c>
      <c r="E41" s="78" t="s">
        <v>43</v>
      </c>
      <c r="F41" s="33"/>
      <c r="G41" s="27">
        <v>0</v>
      </c>
      <c r="H41" s="1">
        <f t="shared" si="21"/>
        <v>0</v>
      </c>
      <c r="I41" s="27">
        <v>0</v>
      </c>
      <c r="J41" s="1">
        <f t="shared" si="22"/>
        <v>0</v>
      </c>
      <c r="K41" s="1">
        <f t="shared" si="23"/>
        <v>0</v>
      </c>
      <c r="L41" s="1">
        <f t="shared" si="24"/>
        <v>0</v>
      </c>
      <c r="M41" s="1">
        <f t="shared" si="25"/>
        <v>0</v>
      </c>
      <c r="N41" s="1">
        <f t="shared" si="26"/>
        <v>0</v>
      </c>
      <c r="O41" s="2">
        <f t="shared" si="27"/>
        <v>0</v>
      </c>
    </row>
    <row r="42" spans="1:15" s="24" customFormat="1" ht="114" x14ac:dyDescent="0.2">
      <c r="A42" s="31">
        <v>23</v>
      </c>
      <c r="B42" s="75" t="s">
        <v>67</v>
      </c>
      <c r="C42" s="32"/>
      <c r="D42" s="78">
        <v>4</v>
      </c>
      <c r="E42" s="78" t="s">
        <v>43</v>
      </c>
      <c r="F42" s="33"/>
      <c r="G42" s="27">
        <v>0</v>
      </c>
      <c r="H42" s="1">
        <f t="shared" si="21"/>
        <v>0</v>
      </c>
      <c r="I42" s="27">
        <v>0</v>
      </c>
      <c r="J42" s="1">
        <f t="shared" si="22"/>
        <v>0</v>
      </c>
      <c r="K42" s="1">
        <f t="shared" si="23"/>
        <v>0</v>
      </c>
      <c r="L42" s="1">
        <f t="shared" si="24"/>
        <v>0</v>
      </c>
      <c r="M42" s="1">
        <f t="shared" si="25"/>
        <v>0</v>
      </c>
      <c r="N42" s="1">
        <f t="shared" si="26"/>
        <v>0</v>
      </c>
      <c r="O42" s="2">
        <f t="shared" si="27"/>
        <v>0</v>
      </c>
    </row>
    <row r="43" spans="1:15" s="24" customFormat="1" ht="42.75" x14ac:dyDescent="0.2">
      <c r="A43" s="31">
        <v>24</v>
      </c>
      <c r="B43" s="75" t="s">
        <v>68</v>
      </c>
      <c r="C43" s="32"/>
      <c r="D43" s="78">
        <v>4</v>
      </c>
      <c r="E43" s="78" t="s">
        <v>81</v>
      </c>
      <c r="F43" s="33"/>
      <c r="G43" s="27">
        <v>0</v>
      </c>
      <c r="H43" s="1">
        <f t="shared" ref="H43:H50" si="28">+ROUND(F43*G43,0)</f>
        <v>0</v>
      </c>
      <c r="I43" s="27">
        <v>0</v>
      </c>
      <c r="J43" s="1">
        <f t="shared" ref="J43:J50" si="29">ROUND(F43*I43,0)</f>
        <v>0</v>
      </c>
      <c r="K43" s="1">
        <f t="shared" ref="K43:K50" si="30">ROUND(F43+H43+J43,0)</f>
        <v>0</v>
      </c>
      <c r="L43" s="1">
        <f t="shared" ref="L43:L50" si="31">ROUND(F43*D43,0)</f>
        <v>0</v>
      </c>
      <c r="M43" s="1">
        <f t="shared" ref="M43:M50" si="32">ROUND(L43*G43,0)</f>
        <v>0</v>
      </c>
      <c r="N43" s="1">
        <f t="shared" ref="N43:N50" si="33">ROUND(L43*I43,0)</f>
        <v>0</v>
      </c>
      <c r="O43" s="2">
        <f t="shared" ref="O43:O50" si="34">ROUND(L43+N43+M43,0)</f>
        <v>0</v>
      </c>
    </row>
    <row r="44" spans="1:15" s="24" customFormat="1" ht="71.25" x14ac:dyDescent="0.2">
      <c r="A44" s="31">
        <v>25</v>
      </c>
      <c r="B44" s="75" t="s">
        <v>69</v>
      </c>
      <c r="C44" s="32"/>
      <c r="D44" s="78">
        <v>5</v>
      </c>
      <c r="E44" s="78" t="s">
        <v>81</v>
      </c>
      <c r="F44" s="33"/>
      <c r="G44" s="27">
        <v>0</v>
      </c>
      <c r="H44" s="1">
        <f t="shared" si="28"/>
        <v>0</v>
      </c>
      <c r="I44" s="27">
        <v>0</v>
      </c>
      <c r="J44" s="1">
        <f t="shared" si="29"/>
        <v>0</v>
      </c>
      <c r="K44" s="1">
        <f t="shared" si="30"/>
        <v>0</v>
      </c>
      <c r="L44" s="1">
        <f t="shared" si="31"/>
        <v>0</v>
      </c>
      <c r="M44" s="1">
        <f t="shared" si="32"/>
        <v>0</v>
      </c>
      <c r="N44" s="1">
        <f t="shared" si="33"/>
        <v>0</v>
      </c>
      <c r="O44" s="2">
        <f t="shared" si="34"/>
        <v>0</v>
      </c>
    </row>
    <row r="45" spans="1:15" s="24" customFormat="1" ht="99.75" x14ac:dyDescent="0.2">
      <c r="A45" s="31">
        <v>26</v>
      </c>
      <c r="B45" s="75" t="s">
        <v>70</v>
      </c>
      <c r="C45" s="32"/>
      <c r="D45" s="78">
        <v>8</v>
      </c>
      <c r="E45" s="78" t="s">
        <v>81</v>
      </c>
      <c r="F45" s="33"/>
      <c r="G45" s="27">
        <v>0</v>
      </c>
      <c r="H45" s="1">
        <f t="shared" si="28"/>
        <v>0</v>
      </c>
      <c r="I45" s="27">
        <v>0</v>
      </c>
      <c r="J45" s="1">
        <f t="shared" si="29"/>
        <v>0</v>
      </c>
      <c r="K45" s="1">
        <f t="shared" si="30"/>
        <v>0</v>
      </c>
      <c r="L45" s="1">
        <f t="shared" si="31"/>
        <v>0</v>
      </c>
      <c r="M45" s="1">
        <f t="shared" si="32"/>
        <v>0</v>
      </c>
      <c r="N45" s="1">
        <f t="shared" si="33"/>
        <v>0</v>
      </c>
      <c r="O45" s="2">
        <f t="shared" si="34"/>
        <v>0</v>
      </c>
    </row>
    <row r="46" spans="1:15" s="24" customFormat="1" ht="99.75" x14ac:dyDescent="0.2">
      <c r="A46" s="31">
        <v>27</v>
      </c>
      <c r="B46" s="75" t="s">
        <v>71</v>
      </c>
      <c r="C46" s="32"/>
      <c r="D46" s="78">
        <v>5</v>
      </c>
      <c r="E46" s="78" t="s">
        <v>81</v>
      </c>
      <c r="F46" s="33"/>
      <c r="G46" s="27">
        <v>0</v>
      </c>
      <c r="H46" s="1">
        <f t="shared" si="28"/>
        <v>0</v>
      </c>
      <c r="I46" s="27">
        <v>0</v>
      </c>
      <c r="J46" s="1">
        <f t="shared" si="29"/>
        <v>0</v>
      </c>
      <c r="K46" s="1">
        <f t="shared" si="30"/>
        <v>0</v>
      </c>
      <c r="L46" s="1">
        <f t="shared" si="31"/>
        <v>0</v>
      </c>
      <c r="M46" s="1">
        <f t="shared" si="32"/>
        <v>0</v>
      </c>
      <c r="N46" s="1">
        <f t="shared" si="33"/>
        <v>0</v>
      </c>
      <c r="O46" s="2">
        <f t="shared" si="34"/>
        <v>0</v>
      </c>
    </row>
    <row r="47" spans="1:15" s="24" customFormat="1" ht="42.75" x14ac:dyDescent="0.2">
      <c r="A47" s="31">
        <v>28</v>
      </c>
      <c r="B47" s="75" t="s">
        <v>72</v>
      </c>
      <c r="C47" s="32"/>
      <c r="D47" s="78">
        <v>5</v>
      </c>
      <c r="E47" s="78" t="s">
        <v>81</v>
      </c>
      <c r="F47" s="33"/>
      <c r="G47" s="27">
        <v>0</v>
      </c>
      <c r="H47" s="1">
        <f t="shared" si="28"/>
        <v>0</v>
      </c>
      <c r="I47" s="27">
        <v>0</v>
      </c>
      <c r="J47" s="1">
        <f t="shared" si="29"/>
        <v>0</v>
      </c>
      <c r="K47" s="1">
        <f t="shared" si="30"/>
        <v>0</v>
      </c>
      <c r="L47" s="1">
        <f t="shared" si="31"/>
        <v>0</v>
      </c>
      <c r="M47" s="1">
        <f t="shared" si="32"/>
        <v>0</v>
      </c>
      <c r="N47" s="1">
        <f t="shared" si="33"/>
        <v>0</v>
      </c>
      <c r="O47" s="2">
        <f t="shared" si="34"/>
        <v>0</v>
      </c>
    </row>
    <row r="48" spans="1:15" s="24" customFormat="1" ht="71.25" x14ac:dyDescent="0.2">
      <c r="A48" s="31">
        <v>29</v>
      </c>
      <c r="B48" s="75" t="s">
        <v>73</v>
      </c>
      <c r="C48" s="32"/>
      <c r="D48" s="78">
        <v>7</v>
      </c>
      <c r="E48" s="78" t="s">
        <v>80</v>
      </c>
      <c r="F48" s="33"/>
      <c r="G48" s="27">
        <v>0</v>
      </c>
      <c r="H48" s="1">
        <f t="shared" si="28"/>
        <v>0</v>
      </c>
      <c r="I48" s="27">
        <v>0</v>
      </c>
      <c r="J48" s="1">
        <f t="shared" si="29"/>
        <v>0</v>
      </c>
      <c r="K48" s="1">
        <f t="shared" si="30"/>
        <v>0</v>
      </c>
      <c r="L48" s="1">
        <f t="shared" si="31"/>
        <v>0</v>
      </c>
      <c r="M48" s="1">
        <f t="shared" si="32"/>
        <v>0</v>
      </c>
      <c r="N48" s="1">
        <f t="shared" si="33"/>
        <v>0</v>
      </c>
      <c r="O48" s="2">
        <f t="shared" si="34"/>
        <v>0</v>
      </c>
    </row>
    <row r="49" spans="1:15" s="24" customFormat="1" ht="71.25" x14ac:dyDescent="0.2">
      <c r="A49" s="31">
        <v>30</v>
      </c>
      <c r="B49" s="75" t="s">
        <v>74</v>
      </c>
      <c r="C49" s="32"/>
      <c r="D49" s="78">
        <v>5</v>
      </c>
      <c r="E49" s="78" t="s">
        <v>83</v>
      </c>
      <c r="F49" s="33"/>
      <c r="G49" s="27">
        <v>0</v>
      </c>
      <c r="H49" s="1">
        <f t="shared" si="28"/>
        <v>0</v>
      </c>
      <c r="I49" s="27">
        <v>0</v>
      </c>
      <c r="J49" s="1">
        <f t="shared" si="29"/>
        <v>0</v>
      </c>
      <c r="K49" s="1">
        <f t="shared" si="30"/>
        <v>0</v>
      </c>
      <c r="L49" s="1">
        <f t="shared" si="31"/>
        <v>0</v>
      </c>
      <c r="M49" s="1">
        <f t="shared" si="32"/>
        <v>0</v>
      </c>
      <c r="N49" s="1">
        <f t="shared" si="33"/>
        <v>0</v>
      </c>
      <c r="O49" s="2">
        <f t="shared" si="34"/>
        <v>0</v>
      </c>
    </row>
    <row r="50" spans="1:15" s="24" customFormat="1" ht="71.25" x14ac:dyDescent="0.2">
      <c r="A50" s="31">
        <v>31</v>
      </c>
      <c r="B50" s="77" t="s">
        <v>75</v>
      </c>
      <c r="C50" s="32"/>
      <c r="D50" s="78">
        <v>2</v>
      </c>
      <c r="E50" s="34" t="s">
        <v>78</v>
      </c>
      <c r="F50" s="33"/>
      <c r="G50" s="27">
        <v>0</v>
      </c>
      <c r="H50" s="1">
        <f t="shared" si="28"/>
        <v>0</v>
      </c>
      <c r="I50" s="27">
        <v>0</v>
      </c>
      <c r="J50" s="1">
        <f t="shared" si="29"/>
        <v>0</v>
      </c>
      <c r="K50" s="1">
        <f t="shared" si="30"/>
        <v>0</v>
      </c>
      <c r="L50" s="1">
        <f t="shared" si="31"/>
        <v>0</v>
      </c>
      <c r="M50" s="1">
        <f t="shared" si="32"/>
        <v>0</v>
      </c>
      <c r="N50" s="1">
        <f t="shared" si="33"/>
        <v>0</v>
      </c>
      <c r="O50" s="2">
        <f t="shared" si="34"/>
        <v>0</v>
      </c>
    </row>
    <row r="51" spans="1:15" s="24" customFormat="1" ht="42" customHeight="1" thickBot="1" x14ac:dyDescent="0.25">
      <c r="A51" s="19"/>
      <c r="B51" s="68"/>
      <c r="C51" s="68"/>
      <c r="D51" s="68"/>
      <c r="E51" s="68"/>
      <c r="F51" s="68"/>
      <c r="G51" s="68"/>
      <c r="H51" s="68"/>
      <c r="I51" s="68"/>
      <c r="J51" s="68"/>
      <c r="K51" s="68"/>
      <c r="L51" s="68"/>
      <c r="M51" s="69" t="s">
        <v>35</v>
      </c>
      <c r="N51" s="69"/>
      <c r="O51" s="30">
        <f>SUMIF(G:G,0%,L:L)</f>
        <v>0</v>
      </c>
    </row>
    <row r="52" spans="1:15" s="24" customFormat="1" ht="39" customHeight="1" thickBot="1" x14ac:dyDescent="0.25">
      <c r="A52" s="57" t="s">
        <v>24</v>
      </c>
      <c r="B52" s="58"/>
      <c r="C52" s="58"/>
      <c r="D52" s="58"/>
      <c r="E52" s="58"/>
      <c r="F52" s="58"/>
      <c r="G52" s="58"/>
      <c r="H52" s="58"/>
      <c r="I52" s="58"/>
      <c r="J52" s="58"/>
      <c r="K52" s="58"/>
      <c r="L52" s="58"/>
      <c r="M52" s="70" t="s">
        <v>10</v>
      </c>
      <c r="N52" s="70"/>
      <c r="O52" s="4">
        <f>SUMIF(G:G,5%,L:L)</f>
        <v>0</v>
      </c>
    </row>
    <row r="53" spans="1:15" s="24" customFormat="1" ht="30" customHeight="1" x14ac:dyDescent="0.2">
      <c r="A53" s="53" t="s">
        <v>42</v>
      </c>
      <c r="B53" s="54"/>
      <c r="C53" s="54"/>
      <c r="D53" s="54"/>
      <c r="E53" s="54"/>
      <c r="F53" s="54"/>
      <c r="G53" s="54"/>
      <c r="H53" s="54"/>
      <c r="I53" s="54"/>
      <c r="J53" s="54"/>
      <c r="K53" s="54"/>
      <c r="L53" s="55"/>
      <c r="M53" s="70" t="s">
        <v>11</v>
      </c>
      <c r="N53" s="70"/>
      <c r="O53" s="4">
        <f>SUMIF(G:G,19%,L:L)</f>
        <v>0</v>
      </c>
    </row>
    <row r="54" spans="1:15" s="24" customFormat="1" ht="30" customHeight="1" x14ac:dyDescent="0.2">
      <c r="A54" s="56"/>
      <c r="B54" s="56"/>
      <c r="C54" s="56"/>
      <c r="D54" s="56"/>
      <c r="E54" s="56"/>
      <c r="F54" s="56"/>
      <c r="G54" s="56"/>
      <c r="H54" s="56"/>
      <c r="I54" s="56"/>
      <c r="J54" s="56"/>
      <c r="K54" s="56"/>
      <c r="L54" s="56"/>
      <c r="M54" s="35" t="s">
        <v>7</v>
      </c>
      <c r="N54" s="36"/>
      <c r="O54" s="5">
        <f>SUM(O51:O53)</f>
        <v>0</v>
      </c>
    </row>
    <row r="55" spans="1:15" s="24" customFormat="1" ht="30" customHeight="1" x14ac:dyDescent="0.2">
      <c r="A55" s="56"/>
      <c r="B55" s="56"/>
      <c r="C55" s="56"/>
      <c r="D55" s="56"/>
      <c r="E55" s="56"/>
      <c r="F55" s="56"/>
      <c r="G55" s="56"/>
      <c r="H55" s="56"/>
      <c r="I55" s="56"/>
      <c r="J55" s="56"/>
      <c r="K55" s="56"/>
      <c r="L55" s="56"/>
      <c r="M55" s="71" t="s">
        <v>12</v>
      </c>
      <c r="N55" s="72"/>
      <c r="O55" s="6">
        <f>ROUND(O52*5%,0)</f>
        <v>0</v>
      </c>
    </row>
    <row r="56" spans="1:15" s="24" customFormat="1" ht="30" customHeight="1" x14ac:dyDescent="0.2">
      <c r="A56" s="56"/>
      <c r="B56" s="56"/>
      <c r="C56" s="56"/>
      <c r="D56" s="56"/>
      <c r="E56" s="56"/>
      <c r="F56" s="56"/>
      <c r="G56" s="56"/>
      <c r="H56" s="56"/>
      <c r="I56" s="56"/>
      <c r="J56" s="56"/>
      <c r="K56" s="56"/>
      <c r="L56" s="56"/>
      <c r="M56" s="71" t="s">
        <v>13</v>
      </c>
      <c r="N56" s="72"/>
      <c r="O56" s="4">
        <f>ROUND(O53*19%,0)</f>
        <v>0</v>
      </c>
    </row>
    <row r="57" spans="1:15" s="24" customFormat="1" ht="30" customHeight="1" x14ac:dyDescent="0.2">
      <c r="A57" s="56"/>
      <c r="B57" s="56"/>
      <c r="C57" s="56"/>
      <c r="D57" s="56"/>
      <c r="E57" s="56"/>
      <c r="F57" s="56"/>
      <c r="G57" s="56"/>
      <c r="H57" s="56"/>
      <c r="I57" s="56"/>
      <c r="J57" s="56"/>
      <c r="K57" s="56"/>
      <c r="L57" s="56"/>
      <c r="M57" s="35" t="s">
        <v>14</v>
      </c>
      <c r="N57" s="36"/>
      <c r="O57" s="5">
        <f>SUM(O55:O56)</f>
        <v>0</v>
      </c>
    </row>
    <row r="58" spans="1:15" s="24" customFormat="1" ht="30" customHeight="1" x14ac:dyDescent="0.2">
      <c r="A58" s="56"/>
      <c r="B58" s="56"/>
      <c r="C58" s="56"/>
      <c r="D58" s="56"/>
      <c r="E58" s="56"/>
      <c r="F58" s="56"/>
      <c r="G58" s="56"/>
      <c r="H58" s="56"/>
      <c r="I58" s="56"/>
      <c r="J58" s="56"/>
      <c r="K58" s="56"/>
      <c r="L58" s="56"/>
      <c r="M58" s="39" t="s">
        <v>33</v>
      </c>
      <c r="N58" s="40"/>
      <c r="O58" s="4">
        <f>SUMIF(I:I,8%,N:N)</f>
        <v>0</v>
      </c>
    </row>
    <row r="59" spans="1:15" s="24" customFormat="1" ht="37.5" customHeight="1" x14ac:dyDescent="0.2">
      <c r="A59" s="56"/>
      <c r="B59" s="56"/>
      <c r="C59" s="56"/>
      <c r="D59" s="56"/>
      <c r="E59" s="56"/>
      <c r="F59" s="56"/>
      <c r="G59" s="56"/>
      <c r="H59" s="56"/>
      <c r="I59" s="56"/>
      <c r="J59" s="56"/>
      <c r="K59" s="56"/>
      <c r="L59" s="56"/>
      <c r="M59" s="37" t="s">
        <v>32</v>
      </c>
      <c r="N59" s="38"/>
      <c r="O59" s="5">
        <f>SUM(O58)</f>
        <v>0</v>
      </c>
    </row>
    <row r="60" spans="1:15" s="24" customFormat="1" ht="44.25" customHeight="1" x14ac:dyDescent="0.2">
      <c r="A60" s="56"/>
      <c r="B60" s="56"/>
      <c r="C60" s="56"/>
      <c r="D60" s="56"/>
      <c r="E60" s="56"/>
      <c r="F60" s="56"/>
      <c r="G60" s="56"/>
      <c r="H60" s="56"/>
      <c r="I60" s="56"/>
      <c r="J60" s="56"/>
      <c r="K60" s="56"/>
      <c r="L60" s="56"/>
      <c r="M60" s="37" t="s">
        <v>15</v>
      </c>
      <c r="N60" s="38"/>
      <c r="O60" s="5">
        <f>+O54+O57+O59</f>
        <v>0</v>
      </c>
    </row>
    <row r="63" spans="1:15" x14ac:dyDescent="0.25">
      <c r="B63" s="29"/>
      <c r="C63" s="29"/>
    </row>
    <row r="64" spans="1:15" x14ac:dyDescent="0.25">
      <c r="B64" s="66"/>
      <c r="C64" s="66"/>
    </row>
    <row r="65" spans="1:3" ht="15.75" thickBot="1" x14ac:dyDescent="0.3">
      <c r="B65" s="67"/>
      <c r="C65" s="67"/>
    </row>
    <row r="66" spans="1:3" x14ac:dyDescent="0.25">
      <c r="B66" s="60" t="s">
        <v>20</v>
      </c>
      <c r="C66" s="60"/>
    </row>
    <row r="68" spans="1:3" x14ac:dyDescent="0.25">
      <c r="A68" s="25" t="s">
        <v>44</v>
      </c>
    </row>
  </sheetData>
  <sheetProtection algorithmName="SHA-512" hashValue="6IDKtbEaCK4VxDfovsqlwrPAFalmenCNtO121M6xmAE5nFimxevfeV7P24rOiCvF85YFsJ/pew2kbn7OQusONw==" saltValue="fIi/c0BWojCIAANQQsy8Vg==" spinCount="100000" sheet="1" selectLockedCells="1"/>
  <mergeCells count="30">
    <mergeCell ref="A53:L60"/>
    <mergeCell ref="A52:L52"/>
    <mergeCell ref="A10:B10"/>
    <mergeCell ref="B66:C66"/>
    <mergeCell ref="D14:G14"/>
    <mergeCell ref="D16:G16"/>
    <mergeCell ref="F10:G10"/>
    <mergeCell ref="L10:N10"/>
    <mergeCell ref="B64:C65"/>
    <mergeCell ref="B51:L51"/>
    <mergeCell ref="M51:N51"/>
    <mergeCell ref="M52:N52"/>
    <mergeCell ref="M53:N53"/>
    <mergeCell ref="M54:N54"/>
    <mergeCell ref="M55:N55"/>
    <mergeCell ref="M56:N56"/>
    <mergeCell ref="A2:A5"/>
    <mergeCell ref="D12:G12"/>
    <mergeCell ref="A12:B16"/>
    <mergeCell ref="B2:M2"/>
    <mergeCell ref="B3:M3"/>
    <mergeCell ref="B4:M5"/>
    <mergeCell ref="M57:N57"/>
    <mergeCell ref="M60:N60"/>
    <mergeCell ref="M58:N58"/>
    <mergeCell ref="M59:N59"/>
    <mergeCell ref="N2:O2"/>
    <mergeCell ref="N3:O3"/>
    <mergeCell ref="N4:O4"/>
    <mergeCell ref="N5:O5"/>
  </mergeCells>
  <dataValidations count="1">
    <dataValidation type="whole" allowBlank="1" showInputMessage="1" showErrorMessage="1" sqref="F20:F5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G20:G50</xm:sqref>
        </x14:dataValidation>
        <x14:dataValidation type="list" allowBlank="1" showInputMessage="1" showErrorMessage="1">
          <x14:formula1>
            <xm:f>Hoja2!$F$7:$F$8</xm:f>
          </x14:formula1>
          <xm:sqref>I20:I50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SECCIONAL UBATE</cp:lastModifiedBy>
  <cp:lastPrinted>2022-01-27T18:55:46Z</cp:lastPrinted>
  <dcterms:created xsi:type="dcterms:W3CDTF">2017-04-28T13:22:52Z</dcterms:created>
  <dcterms:modified xsi:type="dcterms:W3CDTF">2023-11-17T22:01:58Z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