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16 APOYO LOGISTICO B.U\ANEXOS\"/>
    </mc:Choice>
  </mc:AlternateContent>
  <bookViews>
    <workbookView xWindow="0" yWindow="0" windowWidth="21600" windowHeight="9000"/>
  </bookViews>
  <sheets>
    <sheet name="Hoja1" sheetId="1" r:id="rId1"/>
    <sheet name="Hoja2" sheetId="2"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5" i="1" l="1"/>
  <c r="M25" i="1"/>
  <c r="L25" i="1"/>
  <c r="J25" i="1"/>
  <c r="H25" i="1"/>
  <c r="K25" i="1" s="1"/>
  <c r="L24" i="1"/>
  <c r="J24" i="1"/>
  <c r="N24" i="1" s="1"/>
  <c r="H24" i="1"/>
  <c r="M24" i="1" s="1"/>
  <c r="N23" i="1"/>
  <c r="L23" i="1"/>
  <c r="J23" i="1"/>
  <c r="H23" i="1"/>
  <c r="M23" i="1" s="1"/>
  <c r="L22" i="1"/>
  <c r="J22" i="1"/>
  <c r="N22" i="1" s="1"/>
  <c r="H22" i="1"/>
  <c r="M22" i="1" s="1"/>
  <c r="L21" i="1"/>
  <c r="J21" i="1"/>
  <c r="N21" i="1" s="1"/>
  <c r="H21" i="1"/>
  <c r="M21" i="1" s="1"/>
  <c r="O25" i="1" l="1"/>
  <c r="O23" i="1"/>
  <c r="O24" i="1"/>
  <c r="K24" i="1"/>
  <c r="K23" i="1"/>
  <c r="O21" i="1"/>
  <c r="O22" i="1"/>
  <c r="K21" i="1"/>
  <c r="K22" i="1"/>
  <c r="H20" i="1"/>
  <c r="J20" i="1"/>
  <c r="N20" i="1" s="1"/>
  <c r="L20" i="1"/>
  <c r="O27" i="1"/>
  <c r="O30" i="1" s="1"/>
  <c r="L19" i="1"/>
  <c r="O26" i="1" s="1"/>
  <c r="K20" i="1" l="1"/>
  <c r="M20" i="1"/>
  <c r="O20" i="1" s="1"/>
  <c r="J19" i="1"/>
  <c r="N19" i="1" l="1"/>
  <c r="O33" i="1" l="1"/>
  <c r="O34" i="1" s="1"/>
  <c r="H19" i="1"/>
  <c r="K19" i="1" s="1"/>
  <c r="M19" i="1" l="1"/>
  <c r="O19" i="1" s="1"/>
  <c r="O28" i="1"/>
  <c r="O31" i="1" l="1"/>
  <c r="O32" i="1" s="1"/>
  <c r="O29" i="1"/>
  <c r="O3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<sst xmlns="http://schemas.openxmlformats.org/spreadsheetml/2006/main" count="59" uniqueCount="49">
  <si>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</si>
  <si>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</si>
  <si>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</si>
  <si>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</si>
  <si>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</si>
  <si>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</si>
  <si>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</si>
  <si>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</si>
  <si>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</si>
  <si>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</si>
  <si>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</si>
  <si>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</si>
  <si>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</si>
  <si>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</si>
  <si>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</si>
  <si>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</si>
  <si>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</si>
  <si>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</si>
  <si>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</si>
  <si>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</si>
  <si>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</si>
  <si>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</si>
  <si>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</si>
  <si>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</si>
  <si>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</si>
  <si>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</si>
  <si>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</si>
  <si>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</si>
  <si>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</si>
  <si>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</si>
  <si>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</si>
  <si>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</si>
  <si>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</si>
  <si>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</si>
  <si>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</si>
  <si>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</si>
  <si>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</si>
  <si>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</si>
  <si>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</si>
  <si>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</si>
  <si>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</si>
  <si>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</si>
  <si>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</si>
  <si>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</si>
  <si>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</si>
  <si>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SERVICIO REFRIGERIO OPCIÓN 1: Refrigerio básico solido 100 gr y liquido 200 ml. OPCIONES SOLIDO: Pastel Horneado de 100gr Hawaiano, o Pastel Horneado de 100gr pollo con champiñones o Sándwich de Jamón y Queso en pan Tajado o Palito de Queso Horneado de 100gr. OPCIONES LIQUIDO: Jugo en Caja 200ml o Tea en Caja de 200ml o Gaseosa 250ml o Avena en Caja 200ml.</t>
  </si>
  <si>
    <t>SERVICIO REFRIGERIO OPCIÓN 2: Refrigerio Saludable solido 100 gr y liquido 200 ml más fruta. SOLIDO: Pastel Horneado de 100gr Hawaiano, o Pastel Horneado de 100 gr pollo con champiñones o Sándwich de Jamón y Queso en pan Tajado o Palito de Queso Horneado de 100gr. LIQUIDO: Jugo en Caja 200ml o Tea en Caja de 200ml o Gaseosa 250ml o Avena en Caja 200ml.FRUTA: Fruta Cosecha (Que puede ser mandarina, durazno, banano o manzana)</t>
  </si>
  <si>
    <t>SERVICIO ALMUERZO OPCIÓN 1: Proteico de 150 gr, cereal 100 gr, Energético 70gr, Ensalada 60 gr, Postre 25 gr, Jugo Natural de 250 ml.</t>
  </si>
  <si>
    <t>SERVICIO ALMUERZO OPCIÓN 2: Sopa o crema de 200cc, Porción de Fruta (125gr), Tres porciones de proteína (125gr cada porción), Hortalizas y verduras (100 gr), Cereal (arroz o pasta 100 gr) Raíz, tubérculo o plátano (100 gr.), Leguminosas (40 gr.), Jugo natural (300 c.c.) Azúcar (14 gr.), Grasas y aceites (10 gr.), Postre (300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</si>
</sst>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topLeftCell="B12" zoomScale="80" zoomScaleNormal="80" zoomScaleSheetLayoutView="70" zoomScalePageLayoutView="55" workbookViewId="0">
      <selection activeCell="I25" sqref="I2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40</v>
      </c>
      <c r="O2" s="70"/>
    </row>
    <row r="3" spans="1:15" ht="15.75" customHeight="1" x14ac:dyDescent="0.25">
      <c r="A3" s="58"/>
      <c r="B3" s="65" t="s">
        <v>1</v>
      </c>
      <c r="C3" s="65"/>
      <c r="D3" s="65"/>
      <c r="E3" s="65"/>
      <c r="F3" s="65"/>
      <c r="G3" s="65"/>
      <c r="H3" s="65"/>
      <c r="I3" s="65"/>
      <c r="J3" s="65"/>
      <c r="K3" s="65"/>
      <c r="L3" s="65"/>
      <c r="M3" s="65"/>
      <c r="N3" s="70" t="s">
        <v>38</v>
      </c>
      <c r="O3" s="70"/>
    </row>
    <row r="4" spans="1:15" ht="16.5" customHeight="1" x14ac:dyDescent="0.25">
      <c r="A4" s="58"/>
      <c r="B4" s="65" t="s">
        <v>37</v>
      </c>
      <c r="C4" s="65"/>
      <c r="D4" s="65"/>
      <c r="E4" s="65"/>
      <c r="F4" s="65"/>
      <c r="G4" s="65"/>
      <c r="H4" s="65"/>
      <c r="I4" s="65"/>
      <c r="J4" s="65"/>
      <c r="K4" s="65"/>
      <c r="L4" s="65"/>
      <c r="M4" s="65"/>
      <c r="N4" s="70" t="s">
        <v>39</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30</v>
      </c>
    </row>
    <row r="8" spans="1:15" x14ac:dyDescent="0.25">
      <c r="A8" s="13" t="s">
        <v>29</v>
      </c>
    </row>
    <row r="9" spans="1:15" ht="25.5" customHeight="1" x14ac:dyDescent="0.25">
      <c r="A9" s="40" t="s">
        <v>44</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108" customHeight="1" x14ac:dyDescent="0.25">
      <c r="A19" s="26">
        <v>1</v>
      </c>
      <c r="B19" s="34" t="s">
        <v>45</v>
      </c>
      <c r="C19" s="33"/>
      <c r="D19" s="30">
        <v>60</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125.25" customHeight="1" x14ac:dyDescent="0.25">
      <c r="A20" s="26">
        <v>2</v>
      </c>
      <c r="B20" s="34" t="s">
        <v>46</v>
      </c>
      <c r="C20" s="33"/>
      <c r="D20" s="30">
        <v>250</v>
      </c>
      <c r="E20" s="30" t="s">
        <v>43</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ht="69.75" customHeight="1" x14ac:dyDescent="0.25">
      <c r="A21" s="26">
        <v>3</v>
      </c>
      <c r="B21" s="34" t="s">
        <v>47</v>
      </c>
      <c r="C21" s="33"/>
      <c r="D21" s="30">
        <v>47</v>
      </c>
      <c r="E21" s="30" t="s">
        <v>43</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104.25" customHeight="1" x14ac:dyDescent="0.25">
      <c r="A22" s="26">
        <v>4</v>
      </c>
      <c r="B22" s="34" t="s">
        <v>45</v>
      </c>
      <c r="C22" s="33"/>
      <c r="D22" s="30">
        <v>50</v>
      </c>
      <c r="E22" s="30" t="s">
        <v>43</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134.25" customHeight="1" x14ac:dyDescent="0.25">
      <c r="A23" s="26">
        <v>5</v>
      </c>
      <c r="B23" s="34" t="s">
        <v>46</v>
      </c>
      <c r="C23" s="33"/>
      <c r="D23" s="30">
        <v>245</v>
      </c>
      <c r="E23" s="30" t="s">
        <v>43</v>
      </c>
      <c r="F23" s="31"/>
      <c r="G23" s="32">
        <v>0</v>
      </c>
      <c r="H23" s="1">
        <f>+ROUND(F23*G23,0)</f>
        <v>0</v>
      </c>
      <c r="I23" s="32">
        <v>0</v>
      </c>
      <c r="J23" s="1">
        <f>ROUND(F23*I23,0)</f>
        <v>0</v>
      </c>
      <c r="K23" s="1">
        <f>ROUND(F23+H23+J23,0)</f>
        <v>0</v>
      </c>
      <c r="L23" s="1">
        <f>ROUND(F23*D23,0)</f>
        <v>0</v>
      </c>
      <c r="M23" s="1">
        <f>ROUND(D23*H23,0)</f>
        <v>0</v>
      </c>
      <c r="N23" s="1">
        <f>ROUND(J23*D23,0)</f>
        <v>0</v>
      </c>
      <c r="O23" s="2">
        <f>ROUND(L23+N23+M23,0)</f>
        <v>0</v>
      </c>
    </row>
    <row r="24" spans="1:15" s="25" customFormat="1" ht="70.5" customHeight="1" x14ac:dyDescent="0.25">
      <c r="A24" s="26">
        <v>6</v>
      </c>
      <c r="B24" s="34" t="s">
        <v>47</v>
      </c>
      <c r="C24" s="33"/>
      <c r="D24" s="30">
        <v>323</v>
      </c>
      <c r="E24" s="30" t="s">
        <v>43</v>
      </c>
      <c r="F24" s="31"/>
      <c r="G24" s="32">
        <v>0</v>
      </c>
      <c r="H24" s="1">
        <f t="shared" ref="H24" si="14">+ROUND(F24*G24,0)</f>
        <v>0</v>
      </c>
      <c r="I24" s="32">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5" customFormat="1" ht="100.5" customHeight="1" x14ac:dyDescent="0.25">
      <c r="A25" s="26">
        <v>7</v>
      </c>
      <c r="B25" s="34" t="s">
        <v>48</v>
      </c>
      <c r="C25" s="33"/>
      <c r="D25" s="30">
        <v>51</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42" customHeight="1" thickBot="1" x14ac:dyDescent="0.25">
      <c r="A26" s="20"/>
      <c r="B26" s="52"/>
      <c r="C26" s="52"/>
      <c r="D26" s="52"/>
      <c r="E26" s="52"/>
      <c r="F26" s="52"/>
      <c r="G26" s="52"/>
      <c r="H26" s="52"/>
      <c r="I26" s="52"/>
      <c r="J26" s="52"/>
      <c r="K26" s="52"/>
      <c r="L26" s="52"/>
      <c r="M26" s="53" t="s">
        <v>36</v>
      </c>
      <c r="N26" s="53"/>
      <c r="O26" s="4">
        <f>SUMIF(G:G,0%,L:L)</f>
        <v>0</v>
      </c>
    </row>
    <row r="27" spans="1:15" s="25" customFormat="1" ht="39" customHeight="1" thickBot="1" x14ac:dyDescent="0.25">
      <c r="A27" s="38" t="s">
        <v>24</v>
      </c>
      <c r="B27" s="39"/>
      <c r="C27" s="39"/>
      <c r="D27" s="39"/>
      <c r="E27" s="39"/>
      <c r="F27" s="39"/>
      <c r="G27" s="39"/>
      <c r="H27" s="39"/>
      <c r="I27" s="39"/>
      <c r="J27" s="39"/>
      <c r="K27" s="39"/>
      <c r="L27" s="39"/>
      <c r="M27" s="53" t="s">
        <v>10</v>
      </c>
      <c r="N27" s="53"/>
      <c r="O27" s="4">
        <f>SUMIF(G:G,5%,L:L)</f>
        <v>0</v>
      </c>
    </row>
    <row r="28" spans="1:15" s="25" customFormat="1" ht="30" customHeight="1" x14ac:dyDescent="0.2">
      <c r="A28" s="35" t="s">
        <v>41</v>
      </c>
      <c r="B28" s="35"/>
      <c r="C28" s="35"/>
      <c r="D28" s="35"/>
      <c r="E28" s="35"/>
      <c r="F28" s="35"/>
      <c r="G28" s="35"/>
      <c r="H28" s="35"/>
      <c r="I28" s="35"/>
      <c r="J28" s="35"/>
      <c r="K28" s="35"/>
      <c r="L28" s="36"/>
      <c r="M28" s="53" t="s">
        <v>11</v>
      </c>
      <c r="N28" s="53"/>
      <c r="O28" s="4">
        <f>SUMIF(G:G,19%,L:L)</f>
        <v>0</v>
      </c>
    </row>
    <row r="29" spans="1:15" s="25" customFormat="1" ht="30" customHeight="1" x14ac:dyDescent="0.2">
      <c r="A29" s="37"/>
      <c r="B29" s="37"/>
      <c r="C29" s="37"/>
      <c r="D29" s="37"/>
      <c r="E29" s="37"/>
      <c r="F29" s="37"/>
      <c r="G29" s="37"/>
      <c r="H29" s="37"/>
      <c r="I29" s="37"/>
      <c r="J29" s="37"/>
      <c r="K29" s="37"/>
      <c r="L29" s="37"/>
      <c r="M29" s="54" t="s">
        <v>7</v>
      </c>
      <c r="N29" s="55"/>
      <c r="O29" s="5">
        <f>SUM(O26:O28)</f>
        <v>0</v>
      </c>
    </row>
    <row r="30" spans="1:15" s="25" customFormat="1" ht="30" customHeight="1" x14ac:dyDescent="0.2">
      <c r="A30" s="37"/>
      <c r="B30" s="37"/>
      <c r="C30" s="37"/>
      <c r="D30" s="37"/>
      <c r="E30" s="37"/>
      <c r="F30" s="37"/>
      <c r="G30" s="37"/>
      <c r="H30" s="37"/>
      <c r="I30" s="37"/>
      <c r="J30" s="37"/>
      <c r="K30" s="37"/>
      <c r="L30" s="37"/>
      <c r="M30" s="56" t="s">
        <v>12</v>
      </c>
      <c r="N30" s="57"/>
      <c r="O30" s="6">
        <f>ROUND(O27*5%,0)</f>
        <v>0</v>
      </c>
    </row>
    <row r="31" spans="1:15" s="25" customFormat="1" ht="30" customHeight="1" x14ac:dyDescent="0.2">
      <c r="A31" s="37"/>
      <c r="B31" s="37"/>
      <c r="C31" s="37"/>
      <c r="D31" s="37"/>
      <c r="E31" s="37"/>
      <c r="F31" s="37"/>
      <c r="G31" s="37"/>
      <c r="H31" s="37"/>
      <c r="I31" s="37"/>
      <c r="J31" s="37"/>
      <c r="K31" s="37"/>
      <c r="L31" s="37"/>
      <c r="M31" s="56" t="s">
        <v>13</v>
      </c>
      <c r="N31" s="57"/>
      <c r="O31" s="4">
        <f>ROUND(O28*19%,0)</f>
        <v>0</v>
      </c>
    </row>
    <row r="32" spans="1:15" s="25" customFormat="1" ht="30" customHeight="1" x14ac:dyDescent="0.2">
      <c r="A32" s="37"/>
      <c r="B32" s="37"/>
      <c r="C32" s="37"/>
      <c r="D32" s="37"/>
      <c r="E32" s="37"/>
      <c r="F32" s="37"/>
      <c r="G32" s="37"/>
      <c r="H32" s="37"/>
      <c r="I32" s="37"/>
      <c r="J32" s="37"/>
      <c r="K32" s="37"/>
      <c r="L32" s="37"/>
      <c r="M32" s="54" t="s">
        <v>14</v>
      </c>
      <c r="N32" s="55"/>
      <c r="O32" s="5">
        <f>SUM(O30:O31)</f>
        <v>0</v>
      </c>
    </row>
    <row r="33" spans="1:15" s="25" customFormat="1" ht="30" customHeight="1" x14ac:dyDescent="0.2">
      <c r="A33" s="37"/>
      <c r="B33" s="37"/>
      <c r="C33" s="37"/>
      <c r="D33" s="37"/>
      <c r="E33" s="37"/>
      <c r="F33" s="37"/>
      <c r="G33" s="37"/>
      <c r="H33" s="37"/>
      <c r="I33" s="37"/>
      <c r="J33" s="37"/>
      <c r="K33" s="37"/>
      <c r="L33" s="37"/>
      <c r="M33" s="68" t="s">
        <v>34</v>
      </c>
      <c r="N33" s="69"/>
      <c r="O33" s="4">
        <f>ROUND(SUM(N19:N20),0)</f>
        <v>0</v>
      </c>
    </row>
    <row r="34" spans="1:15" s="25" customFormat="1" ht="42" customHeight="1" x14ac:dyDescent="0.2">
      <c r="A34" s="37"/>
      <c r="B34" s="37"/>
      <c r="C34" s="37"/>
      <c r="D34" s="37"/>
      <c r="E34" s="37"/>
      <c r="F34" s="37"/>
      <c r="G34" s="37"/>
      <c r="H34" s="37"/>
      <c r="I34" s="37"/>
      <c r="J34" s="37"/>
      <c r="K34" s="37"/>
      <c r="L34" s="37"/>
      <c r="M34" s="66" t="s">
        <v>33</v>
      </c>
      <c r="N34" s="67"/>
      <c r="O34" s="5">
        <f>SUM(O33)</f>
        <v>0</v>
      </c>
    </row>
    <row r="35" spans="1:15" s="25" customFormat="1" ht="30" customHeight="1" x14ac:dyDescent="0.2">
      <c r="A35" s="37"/>
      <c r="B35" s="37"/>
      <c r="C35" s="37"/>
      <c r="D35" s="37"/>
      <c r="E35" s="37"/>
      <c r="F35" s="37"/>
      <c r="G35" s="37"/>
      <c r="H35" s="37"/>
      <c r="I35" s="37"/>
      <c r="J35" s="37"/>
      <c r="K35" s="37"/>
      <c r="L35" s="37"/>
      <c r="M35" s="66" t="s">
        <v>15</v>
      </c>
      <c r="N35" s="67"/>
      <c r="O35" s="5">
        <f>+O29+O32+O34</f>
        <v>0</v>
      </c>
    </row>
    <row r="38" spans="1:15" x14ac:dyDescent="0.25">
      <c r="B38" s="8"/>
      <c r="C38" s="8"/>
    </row>
    <row r="39" spans="1:15" x14ac:dyDescent="0.25">
      <c r="B39" s="50"/>
      <c r="C39" s="50"/>
    </row>
    <row r="40" spans="1:15" ht="15.75" thickBot="1" x14ac:dyDescent="0.3">
      <c r="B40" s="51"/>
      <c r="C40" s="51"/>
    </row>
    <row r="41" spans="1:15" x14ac:dyDescent="0.25">
      <c r="B41" s="41" t="s">
        <v>20</v>
      </c>
      <c r="C41" s="41"/>
    </row>
    <row r="43" spans="1:15" x14ac:dyDescent="0.25">
      <c r="A43" s="27" t="s">
        <v>42</v>
      </c>
    </row>
  </sheetData>
  <sheetProtection algorithmName="SHA-512" hashValue="bKC7Lrm3PwDGF+xftpml2wbFxx+6+HK0wIyG1tI/fHz2NoxfBJ5jZfRyLrqfXKlyuMqyE0+SrHHL+AHAyYqJFg==" saltValue="XsKrG7rpo8cILDwe8VqiKQ==" spinCount="100000" sheet="1" selectLockedCells="1"/>
  <mergeCells count="30">
    <mergeCell ref="M32:N32"/>
    <mergeCell ref="M35:N35"/>
    <mergeCell ref="M33:N33"/>
    <mergeCell ref="M34:N34"/>
    <mergeCell ref="N2:O2"/>
    <mergeCell ref="N3:O3"/>
    <mergeCell ref="N4:O4"/>
    <mergeCell ref="N5:O5"/>
    <mergeCell ref="A2:A5"/>
    <mergeCell ref="D11:G11"/>
    <mergeCell ref="A11:B15"/>
    <mergeCell ref="B2:M2"/>
    <mergeCell ref="B3:M3"/>
    <mergeCell ref="B4:M5"/>
    <mergeCell ref="A28:L35"/>
    <mergeCell ref="A27:L27"/>
    <mergeCell ref="A9:B9"/>
    <mergeCell ref="B41:C41"/>
    <mergeCell ref="D13:G13"/>
    <mergeCell ref="D15:G15"/>
    <mergeCell ref="F9:G9"/>
    <mergeCell ref="L9:N9"/>
    <mergeCell ref="B39:C40"/>
    <mergeCell ref="B26:L26"/>
    <mergeCell ref="M26:N26"/>
    <mergeCell ref="M27:N27"/>
    <mergeCell ref="M28:N28"/>
    <mergeCell ref="M29:N29"/>
    <mergeCell ref="M30:N30"/>
    <mergeCell ref="M31:N31"/>
  </mergeCells>
  <dataValidations count="1">
    <dataValidation type="whole" allowBlank="1" showInputMessage="1" showErrorMessage="1" sqref="F19:F2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G19:G25</xm:sqref>
        </x14:dataValidation>
        <x14:dataValidation type="list" allowBlank="1" showInputMessage="1" showErrorMessage="1">
          <x14:formula1>
            <xm:f>Hoja2!$F$7:$F$8</xm:f>
          </x14:formula1>
          <xm:sqref>I19:I25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2023-05-08T15:11:11Z</dcterms:modified>
</cp:coreProperties>
</file>