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COMPRAS\OneDrive - UNIVERSIDAD DE CUNDINAMARCA\COMPRAS\2023\32.1-18 CONTRATOS 2023\32.1-18.1 CONTRATOS ORDEN CONTRACTUAL DE COMPRA\S-CD- 12 ART DEPORTES\"/>
    </mc:Choice>
  </mc:AlternateContent>
  <bookViews>
    <workbookView xWindow="-120" yWindow="-120" windowWidth="21840" windowHeight="13140"/>
  </bookViews>
  <sheets>
    <sheet name="Hoja1" sheetId="1" r:id="rId1"/>
    <sheet name="Hoja2" sheetId="2" state="hidden" r:id="rId2"/>
  </sheets>
  <definedNames>
    <definedName name="_xlnm.Print_Area" localSheetId="0">Hoja1!$A$1:$O$82</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H20" i="1"/>
  <c r="K20" i="1" s="1"/>
  <c r="O72" i="1"/>
  <c r="O73" i="1" s="1"/>
  <c r="J20" i="1"/>
  <c r="O67" i="1"/>
  <c r="O66" i="1"/>
  <c r="O69" i="1" s="1"/>
  <c r="O65" i="1"/>
  <c r="J54" i="1"/>
  <c r="K54" i="1"/>
  <c r="L54" i="1"/>
  <c r="N54" i="1" s="1"/>
  <c r="M54" i="1"/>
  <c r="J55" i="1"/>
  <c r="L55" i="1"/>
  <c r="M55" i="1"/>
  <c r="N55" i="1"/>
  <c r="O55" i="1"/>
  <c r="J56" i="1"/>
  <c r="K56" i="1"/>
  <c r="L56" i="1"/>
  <c r="N56" i="1" s="1"/>
  <c r="M56" i="1"/>
  <c r="J57" i="1"/>
  <c r="L57" i="1"/>
  <c r="M57" i="1"/>
  <c r="N57" i="1"/>
  <c r="O57" i="1"/>
  <c r="J58" i="1"/>
  <c r="L58" i="1"/>
  <c r="N58" i="1" s="1"/>
  <c r="M58" i="1"/>
  <c r="J59" i="1"/>
  <c r="L59" i="1"/>
  <c r="M59" i="1"/>
  <c r="N59" i="1"/>
  <c r="O59" i="1"/>
  <c r="J60" i="1"/>
  <c r="L60" i="1"/>
  <c r="N60" i="1" s="1"/>
  <c r="M60" i="1"/>
  <c r="J61" i="1"/>
  <c r="K61" i="1"/>
  <c r="L61" i="1"/>
  <c r="M61" i="1"/>
  <c r="N61" i="1"/>
  <c r="O61" i="1"/>
  <c r="J62" i="1"/>
  <c r="K62" i="1"/>
  <c r="L62" i="1"/>
  <c r="N62" i="1" s="1"/>
  <c r="M62" i="1"/>
  <c r="J63" i="1"/>
  <c r="K63" i="1"/>
  <c r="L63" i="1"/>
  <c r="M63" i="1"/>
  <c r="N63" i="1"/>
  <c r="O63" i="1"/>
  <c r="J64" i="1"/>
  <c r="K64" i="1"/>
  <c r="L64" i="1"/>
  <c r="N64" i="1" s="1"/>
  <c r="M64" i="1"/>
  <c r="J21" i="1"/>
  <c r="L21" i="1"/>
  <c r="M21" i="1"/>
  <c r="N21" i="1"/>
  <c r="O21" i="1"/>
  <c r="J22" i="1"/>
  <c r="L22" i="1"/>
  <c r="N22" i="1" s="1"/>
  <c r="M22" i="1"/>
  <c r="J23" i="1"/>
  <c r="L23" i="1"/>
  <c r="M23" i="1"/>
  <c r="N23" i="1"/>
  <c r="O23" i="1"/>
  <c r="J24" i="1"/>
  <c r="L24" i="1"/>
  <c r="N24" i="1" s="1"/>
  <c r="M24" i="1"/>
  <c r="J25" i="1"/>
  <c r="K25" i="1"/>
  <c r="L25" i="1"/>
  <c r="M25" i="1"/>
  <c r="N25" i="1"/>
  <c r="O25" i="1"/>
  <c r="J26" i="1"/>
  <c r="K26" i="1"/>
  <c r="L26" i="1"/>
  <c r="N26" i="1" s="1"/>
  <c r="M26" i="1"/>
  <c r="J27" i="1"/>
  <c r="K27" i="1"/>
  <c r="L27" i="1"/>
  <c r="M27" i="1"/>
  <c r="N27" i="1"/>
  <c r="O27" i="1"/>
  <c r="J28" i="1"/>
  <c r="K28" i="1"/>
  <c r="L28" i="1"/>
  <c r="N28" i="1" s="1"/>
  <c r="M28" i="1"/>
  <c r="J29" i="1"/>
  <c r="L29" i="1"/>
  <c r="M29" i="1"/>
  <c r="N29" i="1"/>
  <c r="O29" i="1"/>
  <c r="J30" i="1"/>
  <c r="K30" i="1"/>
  <c r="L30" i="1"/>
  <c r="N30" i="1" s="1"/>
  <c r="M30" i="1"/>
  <c r="J31" i="1"/>
  <c r="L31" i="1"/>
  <c r="M31" i="1"/>
  <c r="N31" i="1"/>
  <c r="O31" i="1"/>
  <c r="J32" i="1"/>
  <c r="K32" i="1"/>
  <c r="L32" i="1"/>
  <c r="N32" i="1" s="1"/>
  <c r="M32" i="1"/>
  <c r="J33" i="1"/>
  <c r="L33" i="1"/>
  <c r="M33" i="1"/>
  <c r="N33" i="1"/>
  <c r="O33" i="1"/>
  <c r="J34" i="1"/>
  <c r="L34" i="1"/>
  <c r="N34" i="1" s="1"/>
  <c r="M34" i="1"/>
  <c r="J35" i="1"/>
  <c r="L35" i="1"/>
  <c r="M35" i="1"/>
  <c r="N35" i="1"/>
  <c r="O35" i="1"/>
  <c r="J36" i="1"/>
  <c r="L36" i="1"/>
  <c r="N36" i="1" s="1"/>
  <c r="M36" i="1"/>
  <c r="J37" i="1"/>
  <c r="K37" i="1"/>
  <c r="L37" i="1"/>
  <c r="M37" i="1"/>
  <c r="N37" i="1"/>
  <c r="O37" i="1"/>
  <c r="J38" i="1"/>
  <c r="K38" i="1"/>
  <c r="L38" i="1"/>
  <c r="N38" i="1" s="1"/>
  <c r="M38" i="1"/>
  <c r="J39" i="1"/>
  <c r="K39" i="1"/>
  <c r="L39" i="1"/>
  <c r="M39" i="1"/>
  <c r="N39" i="1"/>
  <c r="O39" i="1"/>
  <c r="J40" i="1"/>
  <c r="K40" i="1"/>
  <c r="L40" i="1"/>
  <c r="N40" i="1" s="1"/>
  <c r="M40" i="1"/>
  <c r="J41" i="1"/>
  <c r="L41" i="1"/>
  <c r="M41" i="1"/>
  <c r="N41" i="1"/>
  <c r="O41" i="1"/>
  <c r="J42" i="1"/>
  <c r="K42" i="1"/>
  <c r="L42" i="1"/>
  <c r="N42" i="1" s="1"/>
  <c r="M42" i="1"/>
  <c r="J43" i="1"/>
  <c r="L43" i="1"/>
  <c r="M43" i="1"/>
  <c r="N43" i="1"/>
  <c r="O43" i="1"/>
  <c r="J44" i="1"/>
  <c r="K44" i="1"/>
  <c r="L44" i="1"/>
  <c r="N44" i="1" s="1"/>
  <c r="M44" i="1"/>
  <c r="J45" i="1"/>
  <c r="L45" i="1"/>
  <c r="M45" i="1"/>
  <c r="N45" i="1"/>
  <c r="O45" i="1"/>
  <c r="J46" i="1"/>
  <c r="L46" i="1"/>
  <c r="N46" i="1" s="1"/>
  <c r="M46" i="1"/>
  <c r="J47" i="1"/>
  <c r="L47" i="1"/>
  <c r="M47" i="1"/>
  <c r="N47" i="1"/>
  <c r="O47" i="1"/>
  <c r="J48" i="1"/>
  <c r="L48" i="1"/>
  <c r="N48" i="1" s="1"/>
  <c r="M48" i="1"/>
  <c r="J49" i="1"/>
  <c r="K49" i="1"/>
  <c r="L49" i="1"/>
  <c r="M49" i="1"/>
  <c r="N49" i="1"/>
  <c r="O49" i="1"/>
  <c r="J50" i="1"/>
  <c r="K50" i="1"/>
  <c r="L50" i="1"/>
  <c r="N50" i="1" s="1"/>
  <c r="M50" i="1"/>
  <c r="J51" i="1"/>
  <c r="K51" i="1"/>
  <c r="L51" i="1"/>
  <c r="M51" i="1"/>
  <c r="N51" i="1"/>
  <c r="O51" i="1"/>
  <c r="J52" i="1"/>
  <c r="K52" i="1"/>
  <c r="L52" i="1"/>
  <c r="N52" i="1" s="1"/>
  <c r="M52" i="1"/>
  <c r="J53" i="1"/>
  <c r="L53" i="1"/>
  <c r="M53" i="1"/>
  <c r="N53" i="1"/>
  <c r="O53" i="1"/>
  <c r="H21" i="1"/>
  <c r="K21" i="1" s="1"/>
  <c r="H22" i="1"/>
  <c r="K22" i="1" s="1"/>
  <c r="H23" i="1"/>
  <c r="K23" i="1" s="1"/>
  <c r="H24" i="1"/>
  <c r="K24" i="1" s="1"/>
  <c r="H25" i="1"/>
  <c r="H26" i="1"/>
  <c r="H27" i="1"/>
  <c r="H28" i="1"/>
  <c r="H29" i="1"/>
  <c r="K29" i="1" s="1"/>
  <c r="H30" i="1"/>
  <c r="H31" i="1"/>
  <c r="K31" i="1" s="1"/>
  <c r="H32" i="1"/>
  <c r="H33" i="1"/>
  <c r="K33" i="1" s="1"/>
  <c r="H34" i="1"/>
  <c r="K34" i="1" s="1"/>
  <c r="H35" i="1"/>
  <c r="K35" i="1" s="1"/>
  <c r="H36" i="1"/>
  <c r="K36" i="1" s="1"/>
  <c r="H37" i="1"/>
  <c r="H38" i="1"/>
  <c r="H39" i="1"/>
  <c r="H40" i="1"/>
  <c r="H41" i="1"/>
  <c r="K41" i="1" s="1"/>
  <c r="H42" i="1"/>
  <c r="H43" i="1"/>
  <c r="K43" i="1" s="1"/>
  <c r="H44" i="1"/>
  <c r="H45" i="1"/>
  <c r="K45" i="1" s="1"/>
  <c r="H46" i="1"/>
  <c r="K46" i="1" s="1"/>
  <c r="H47" i="1"/>
  <c r="K47" i="1" s="1"/>
  <c r="H48" i="1"/>
  <c r="K48" i="1" s="1"/>
  <c r="H49" i="1"/>
  <c r="H50" i="1"/>
  <c r="H51" i="1"/>
  <c r="H52" i="1"/>
  <c r="H53" i="1"/>
  <c r="K53" i="1" s="1"/>
  <c r="H54" i="1"/>
  <c r="H55" i="1"/>
  <c r="K55" i="1" s="1"/>
  <c r="H56" i="1"/>
  <c r="H57" i="1"/>
  <c r="K57" i="1" s="1"/>
  <c r="H58" i="1"/>
  <c r="K58" i="1" s="1"/>
  <c r="H59" i="1"/>
  <c r="K59" i="1" s="1"/>
  <c r="H60" i="1"/>
  <c r="K60" i="1" s="1"/>
  <c r="H61" i="1"/>
  <c r="H62" i="1"/>
  <c r="H63" i="1"/>
  <c r="H64" i="1"/>
  <c r="O52" i="1" l="1"/>
  <c r="O50" i="1"/>
  <c r="O48" i="1"/>
  <c r="O46" i="1"/>
  <c r="O44" i="1"/>
  <c r="O42" i="1"/>
  <c r="O40" i="1"/>
  <c r="O38" i="1"/>
  <c r="O36" i="1"/>
  <c r="O34" i="1"/>
  <c r="O32" i="1"/>
  <c r="O30" i="1"/>
  <c r="O28" i="1"/>
  <c r="O26" i="1"/>
  <c r="O24" i="1"/>
  <c r="O22" i="1"/>
  <c r="O64" i="1"/>
  <c r="O62" i="1"/>
  <c r="O60" i="1"/>
  <c r="O58" i="1"/>
  <c r="O56" i="1"/>
  <c r="O54" i="1"/>
  <c r="M20" i="1"/>
  <c r="N20" i="1"/>
  <c r="O20" i="1" s="1"/>
  <c r="O68" i="1"/>
  <c r="O70" i="1"/>
  <c r="O71" i="1" s="1"/>
  <c r="O7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<sst xmlns="http://schemas.openxmlformats.org/spreadsheetml/2006/main" count="135" uniqueCount="90">
  <si>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</si>
  <si>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</si>
  <si>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</si>
  <si>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</si>
  <si>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</si>
  <si>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</si>
  <si>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</si>
  <si>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</si>
  <si>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</si>
  <si>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</si>
  <si>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</si>
  <si>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</si>
  <si>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</si>
  <si>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</si>
  <si>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</si>
  <si>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</si>
  <si>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</si>
  <si>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</si>
  <si>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</si>
  <si>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</si>
  <si>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</si>
  <si>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</si>
  <si>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</si>
  <si>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</si>
  <si>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</si>
  <si>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</si>
  <si>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</si>
  <si>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</si>
  <si>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</si>
  <si>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</si>
  <si>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</si>
  <si>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</si>
  <si>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</si>
  <si>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</si>
  <si>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</si>
  <si>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</si>
  <si>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</si>
  <si>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</si>
  <si>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</si>
  <si>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</si>
  <si>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</si>
  <si>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</si>
  <si>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</si>
  <si>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</si>
  <si>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Guantes Taekwondo Artes Marciales Protector Boxeo Karate
Modelo WO-GSP-2320
Tipo de guantes de boxeo: Competición
Tipo de cierre: Velcro</t>
  </si>
  <si>
    <t>Pera De Boxeo  GSP-2879
Material: Hecha en cuero sintético.
Medidas: 30 cm alto x 18 cm ancho x 60 cm circunferencia.
Medida Largo sin estirar 170 cm.
Medida larga tensionada 3 metros.
Cosida y reforzada.
Sistema de montaje sencillo.</t>
  </si>
  <si>
    <t>Platillos de demarcación
material PVC semiflexible
Altura 5 cm, 20 cm diámetro de la base
Orificio en la punta para colocar bastones</t>
  </si>
  <si>
    <t>Cono señalización con hendiduras
material PVC con 4 hendiduras para apoyar bastones y 3 laterales
Altura 40 cm, 20 cm diámetro de la base</t>
  </si>
  <si>
    <t>Aro de agilidad hexagonal plano
material polipropileno
Medidas 60 cm * 60 cm</t>
  </si>
  <si>
    <t>Disco de ultimate  
Diámetro: 27,5 cm
Altura: 1,8 cm
Profundidad del borde: 1,2 cm
Ancho del borde: 1.6 cm</t>
  </si>
  <si>
    <t>Valla de salto graduable 3 medidas
material PVC</t>
  </si>
  <si>
    <t>Red malla para Baloncesto
Material: Nailon
Espesor: 6 mm
Cantidad de enganches: 12</t>
  </si>
  <si>
    <t>banco step 3 niveles
bases antideslizantes
resistente a 100 kg
Medidas aprox largo 70 cm, Ancho 27 cm.</t>
  </si>
  <si>
    <t>Tabla deslizante para patinaje
Medidas 2,2 m x 0,6 m</t>
  </si>
  <si>
    <t>Abrazaderas mancuerna para Barras olímpica 50mm Barras de Pesas, aptas para el tamaño estándar olímpico de 2 pulgadas.</t>
  </si>
  <si>
    <t>Wall ball WB1021 5kg con material de cuero sintético de alta resistencia y recubierto en vinyl, Tiene un diámetro de 35 centímetros.</t>
  </si>
  <si>
    <t>Cajon crossfit, con 3 alturas diferentes según su colocación: 75 x 60 x 50 cm.
Peso: 24 kg.
Madera de alta calidad (grosor 1,8 cm).</t>
  </si>
  <si>
    <t>Bastón para entrenamiento, Diseñado para conos y domos
material PVC
medida 100 cm de largo
Calibre 10</t>
  </si>
  <si>
    <t>Cono tipo base domo
material polietileno
medida 11 cm diametro
superficie con ovalos, con agujero en la parte inferior para rellenar con arena, compatible con ula ula plano y postes</t>
  </si>
  <si>
    <t xml:space="preserve"> Lazo cuerda velocidad
2.80 mt de largo
diametro de 5mm, de marca reconocida</t>
  </si>
  <si>
    <t>Paracaídas de velocidad Soporte Nylon
Material impermeable y altamente resistente.
Agarre para la cintura.
Puntos de apoyo para generar la resistencia de 13kg.</t>
  </si>
  <si>
    <t>Juego Cancha Badminton X4 Raquetas X2 Volantes Parejas</t>
  </si>
  <si>
    <t>Palos de hockey Juvenil Mk1 Mano Izquierda</t>
  </si>
  <si>
    <t>Rack De Barras Olímpicas Vertical De Pared
Hierro de alta duración.
Tubería de 3 mm.
Pintura electrostática.
Trabajo: Sentadilla.
Soporte varios niveles para barra olímpica y estándar 
Peso máximo: 100 kg.
Medidas: 70/140/ (112-168).</t>
  </si>
  <si>
    <t>Rack para discos olimpicos
Soporte para discos 8 puestos.
Peso de la unidad: 14.5kg
Capacidad de discos desde 1.25 hasta 20 kg
Rack metálico con pintura electroestática</t>
  </si>
  <si>
    <t>Red malla para voleibol inmunizada
Calibre # 5 (Fabricada en cordón de nailon "Nylon" de 5 mm)
Medidas (9,5 m de largo X 90 cm de alto)
Estructuras con cuadros trenzados
Guaya o cable de acero de alta resistencia
Bordes 4 reatas en lona (borde superior, borde inferior y bordes laterales).</t>
  </si>
  <si>
    <t>Red malla de Futbol tenis nailon # 5 (Fabricada en cordón de naylon de 5mm) con medidas (1m X 3,50m) y bordes 4 reatas en lona (borde superior, borde inferior y bordes laterales).</t>
  </si>
  <si>
    <t>Red malla para Ping Pong Marca Seido SportModelo GSP-2885
Largo x Ancho: 170 cm x 14 cm
Base plástico ABS de alta calidad, La malla en Nylon</t>
  </si>
  <si>
    <t>Par de mallas para microfútbol, futbol de salón o futsal inmunizada tipo cabaña nacional, calibre # 5 (Fabricada en cordón de naylon de 5mm) con medidas oficiales (3m ancho X 2m alto X 90cm profundidad superior X 90cm profundidad inferior).</t>
  </si>
  <si>
    <t>Par de Guantes de Boxeo
Línea Classic Modelo Kick Boxing 12oz
Almohadillas gruesas en los nudillos
Relleno de espuma</t>
  </si>
  <si>
    <t>Pao Artes Marciales- Pads Karate Taekwondo GSP-2805.
Tejido perforado, gancho, gancho y lazo seguro</t>
  </si>
  <si>
    <t>Manopla De Boxeo
Composición: 60% Cuero sintético 40% Espuma Santec
Medidas producto: 7.6 cmr x 10.2 cmr x 17.8 cmr
Peso bruto: 276 grm</t>
  </si>
  <si>
    <t>Paleta De Velocidad  Teakwondo
Composición: 100% Poliuretano
Peso: 0.340 kg
Dimensiones: 39 cm × 19 cm× 5 cm</t>
  </si>
  <si>
    <t>Set de Bandas Elásticas x5
Ligas en material en látex.
Medidas/Tensión
Verde: 3 - 5 libras.
Azul: 10 - 15 libras.
Amarillo: 15 - 20 libras.
Rojo: 25 - 30 libras.
Negro: 35 - 40 libras.</t>
  </si>
  <si>
    <t xml:space="preserve"> Superficie inestable
Material PVC de alta resistencia.
Medidas Diámetro 35.5 cm. Altura; 6 cm.</t>
  </si>
  <si>
    <t>tatami
medida 14 m x 14 m
espesor 2,5 cm</t>
  </si>
  <si>
    <t>Und</t>
  </si>
  <si>
    <t>Aro hula hula Material PVC Diametro 60 cm</t>
  </si>
  <si>
    <t>Aro plano material PVC Diametro 70 cm</t>
  </si>
  <si>
    <t>Balón de futbol 
tamaño # 5</t>
  </si>
  <si>
    <t>Balón de fútbol de salón</t>
  </si>
  <si>
    <t xml:space="preserve"> Balón de voleibol 
Tamaño # 5
diseño 18 paneles, cosido</t>
  </si>
  <si>
    <t>OB86-HBBH – Barra olímpica cromada 220 cm de 2,2 metros (7,2 pies) de longitud, y un peso de 20 kg (44,1 lb). La barra tiene un diámetro de 28 mm, y el ancho los extremos es de 50 mm.  Las barras deben contar con dos zonas de agarre marcadas, con una separación estándar entre ellas de 910 mm.</t>
  </si>
  <si>
    <t>Bumper plate PL37B 10kg elaborados con caucho 
Tolerancia de peso: +/- 1% del peso declarado
Shore: a 85
Rebote: mínimo
Diámetro exterior: 450 mm
Diámetro interior: 50.5 mm
Espesor:10kg: 47mm</t>
  </si>
  <si>
    <t>Bumper plate PL37B 20kg
Tolerancia de peso: +/- 1% del peso declarado
Shore: a 85
Rebote: mínimo
Diámetro exterior: 450 mm
Diámetro interior: 50.5 mm
Espesor:20kg: 47mm</t>
  </si>
  <si>
    <t>Bumper plate PL37B 5kg cuenta con la dureza (shore a 85)
Tolerancia de peso: +/- 1% del peso declarado
Shore: a 85
Rebote: mínimo
Diámetro exterior: 450 mm
Diámetro interior: 50.5 mm
Espesor: 5 kg: 24mm</t>
  </si>
  <si>
    <t>Balón mini baloncesto /mini basquetball 
tamaño # 3</t>
  </si>
  <si>
    <t>Bates para béisbol  33'' De marca reconocida</t>
  </si>
  <si>
    <t>Casco Protector 
Modelo VTR-118
Material: Cuero sintético PU
con protección del pómulo y protección de la barbilla</t>
  </si>
  <si>
    <t>Protector Pecho paraTaekwondo MMA Artes Marciales GSP-2804
Estilo torneo reversible.
Material sintético.
Relleno en espuma densa.
Protección en hombros.
Reatas para ajustar en la parte trasera.
Talla: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</si>
</sst>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5"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left" wrapText="1" shrinkToFit="1"/>
      <protection locked="0"/>
    </xf>
    <xf numFmtId="0" fontId="1" fillId="2" borderId="0" xfId="0" applyFont="1" applyFill="1" applyAlignment="1" applyProtection="1">
      <alignment wrapText="1"/>
      <protection hidden="1"/>
    </xf>
    <xf numFmtId="0" fontId="3" fillId="2" borderId="0" xfId="0" applyFont="1" applyFill="1" applyAlignment="1" applyProtection="1">
      <alignment horizontal="left" wrapText="1"/>
      <protection hidden="1"/>
    </xf>
    <xf numFmtId="0" fontId="1" fillId="2" borderId="0" xfId="0" applyFont="1" applyFill="1" applyAlignment="1">
      <alignment wrapText="1"/>
    </xf>
    <xf numFmtId="0" fontId="3" fillId="2" borderId="35"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6" fillId="0" borderId="33" xfId="0" applyFont="1" applyBorder="1" applyAlignment="1" applyProtection="1">
      <alignment horizontal="left" vertical="center" wrapText="1"/>
      <protection hidden="1"/>
    </xf>
    <xf numFmtId="0" fontId="6" fillId="0" borderId="9" xfId="0" applyFont="1" applyBorder="1" applyAlignment="1" applyProtection="1">
      <alignment horizontal="left" vertical="center" wrapText="1"/>
      <protection hidden="1"/>
    </xf>
    <xf numFmtId="0" fontId="6" fillId="0" borderId="34" xfId="0" applyFont="1" applyBorder="1" applyAlignment="1" applyProtection="1">
      <alignment horizontal="left" vertical="center" wrapText="1"/>
      <protection hidden="1"/>
    </xf>
    <xf numFmtId="0" fontId="6" fillId="0" borderId="35"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36" xfId="0" applyFont="1" applyBorder="1" applyAlignment="1" applyProtection="1">
      <alignment horizontal="left" vertical="center" wrapText="1"/>
      <protection hidden="1"/>
    </xf>
    <xf numFmtId="0" fontId="6" fillId="0" borderId="22" xfId="0" applyFont="1" applyBorder="1" applyAlignment="1" applyProtection="1">
      <alignment horizontal="left" vertical="center" wrapText="1"/>
      <protection hidden="1"/>
    </xf>
    <xf numFmtId="0" fontId="6" fillId="0" borderId="26"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0" fontId="9" fillId="2" borderId="9"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0" xfId="0" applyFont="1" applyFill="1" applyBorder="1" applyAlignment="1" applyProtection="1">
      <alignment horizontal="center"/>
      <protection locked="0"/>
    </xf>
    <xf numFmtId="0" fontId="3" fillId="2" borderId="30" xfId="0" applyFont="1" applyFill="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28" xfId="0" applyFont="1" applyBorder="1" applyAlignment="1" applyProtection="1">
      <alignment vertical="top" wrapText="1"/>
      <protection hidden="1"/>
    </xf>
    <xf numFmtId="0" fontId="2" fillId="0" borderId="29" xfId="0" applyFont="1" applyBorder="1" applyAlignment="1" applyProtection="1">
      <alignment vertical="top" wrapText="1"/>
      <protection hidden="1"/>
    </xf>
    <xf numFmtId="0" fontId="2" fillId="0" borderId="2" xfId="0" applyFont="1" applyBorder="1" applyAlignment="1" applyProtection="1">
      <alignment vertical="top"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4" fillId="2" borderId="24"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26"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tabSelected="1" topLeftCell="A12" zoomScale="55" zoomScaleNormal="55" zoomScaleSheetLayoutView="70" zoomScalePageLayoutView="55" workbookViewId="0">
      <selection activeCell="G20" sqref="G20"/>
    </sheetView>
  </sheetViews>
  <sheetFormatPr baseColWidth="10" defaultColWidth="11.42578125" defaultRowHeight="15" x14ac:dyDescent="0.25"/>
  <cols>
    <col min="1" max="1" width="13.28515625" style="8" customWidth="1"/>
    <col min="2" max="2" width="50.85546875" style="37"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ht="15" customHeight="1" x14ac:dyDescent="0.25">
      <c r="F1" s="9"/>
    </row>
    <row r="2" spans="1:15" ht="15.75" customHeight="1" x14ac:dyDescent="0.25">
      <c r="A2" s="73"/>
      <c r="B2" s="76" t="s">
        <v>0</v>
      </c>
      <c r="C2" s="77"/>
      <c r="D2" s="77"/>
      <c r="E2" s="77"/>
      <c r="F2" s="77"/>
      <c r="G2" s="77"/>
      <c r="H2" s="77"/>
      <c r="I2" s="77"/>
      <c r="J2" s="77"/>
      <c r="K2" s="77"/>
      <c r="L2" s="77"/>
      <c r="M2" s="78"/>
      <c r="N2" s="89" t="s">
        <v>37</v>
      </c>
      <c r="O2" s="90"/>
    </row>
    <row r="3" spans="1:15" ht="15.75" customHeight="1" x14ac:dyDescent="0.25">
      <c r="A3" s="74"/>
      <c r="B3" s="76" t="s">
        <v>1</v>
      </c>
      <c r="C3" s="77"/>
      <c r="D3" s="77"/>
      <c r="E3" s="77"/>
      <c r="F3" s="77"/>
      <c r="G3" s="77"/>
      <c r="H3" s="77"/>
      <c r="I3" s="77"/>
      <c r="J3" s="77"/>
      <c r="K3" s="77"/>
      <c r="L3" s="77"/>
      <c r="M3" s="78"/>
      <c r="N3" s="89" t="s">
        <v>40</v>
      </c>
      <c r="O3" s="90"/>
    </row>
    <row r="4" spans="1:15" ht="16.5" customHeight="1" x14ac:dyDescent="0.25">
      <c r="A4" s="74"/>
      <c r="B4" s="79" t="s">
        <v>36</v>
      </c>
      <c r="C4" s="80"/>
      <c r="D4" s="80"/>
      <c r="E4" s="80"/>
      <c r="F4" s="80"/>
      <c r="G4" s="80"/>
      <c r="H4" s="80"/>
      <c r="I4" s="80"/>
      <c r="J4" s="80"/>
      <c r="K4" s="80"/>
      <c r="L4" s="80"/>
      <c r="M4" s="81"/>
      <c r="N4" s="89" t="s">
        <v>41</v>
      </c>
      <c r="O4" s="90"/>
    </row>
    <row r="5" spans="1:15" ht="15" customHeight="1" x14ac:dyDescent="0.25">
      <c r="A5" s="75"/>
      <c r="B5" s="82"/>
      <c r="C5" s="83"/>
      <c r="D5" s="83"/>
      <c r="E5" s="83"/>
      <c r="F5" s="83"/>
      <c r="G5" s="83"/>
      <c r="H5" s="83"/>
      <c r="I5" s="83"/>
      <c r="J5" s="83"/>
      <c r="K5" s="83"/>
      <c r="L5" s="83"/>
      <c r="M5" s="84"/>
      <c r="N5" s="89" t="s">
        <v>38</v>
      </c>
      <c r="O5" s="90"/>
    </row>
    <row r="7" spans="1:15" x14ac:dyDescent="0.25">
      <c r="A7" s="11" t="s">
        <v>39</v>
      </c>
    </row>
    <row r="8" spans="1:15" x14ac:dyDescent="0.25">
      <c r="A8" s="11"/>
    </row>
    <row r="9" spans="1:15" x14ac:dyDescent="0.25">
      <c r="A9" s="12" t="s">
        <v>29</v>
      </c>
    </row>
    <row r="10" spans="1:15" ht="25.5" customHeight="1" x14ac:dyDescent="0.25">
      <c r="A10" s="40" t="s">
        <v>28</v>
      </c>
      <c r="B10" s="41"/>
      <c r="C10" s="13"/>
      <c r="E10" s="14" t="s">
        <v>21</v>
      </c>
      <c r="F10" s="58"/>
      <c r="G10" s="59"/>
      <c r="K10" s="15" t="s">
        <v>16</v>
      </c>
      <c r="L10" s="60"/>
      <c r="M10" s="61"/>
      <c r="N10" s="62"/>
    </row>
    <row r="11" spans="1:15" ht="15.75" thickBot="1" x14ac:dyDescent="0.3">
      <c r="A11" s="13"/>
      <c r="B11" s="38"/>
      <c r="C11" s="13"/>
      <c r="E11" s="16"/>
      <c r="F11" s="16"/>
      <c r="G11" s="16"/>
      <c r="K11" s="17"/>
      <c r="L11" s="18"/>
      <c r="M11" s="18"/>
      <c r="N11" s="18"/>
    </row>
    <row r="12" spans="1:15" ht="30.75" customHeight="1" thickBot="1" x14ac:dyDescent="0.3">
      <c r="A12" s="85" t="s">
        <v>26</v>
      </c>
      <c r="B12" s="86"/>
      <c r="C12" s="19"/>
      <c r="D12" s="55" t="s">
        <v>17</v>
      </c>
      <c r="E12" s="56"/>
      <c r="F12" s="56"/>
      <c r="G12" s="57"/>
      <c r="H12" s="7"/>
      <c r="I12" s="28"/>
      <c r="J12" s="28"/>
      <c r="K12" s="17"/>
    </row>
    <row r="13" spans="1:15" ht="15.75" thickBot="1" x14ac:dyDescent="0.3">
      <c r="A13" s="85"/>
      <c r="B13" s="86"/>
      <c r="C13" s="19"/>
      <c r="D13" s="18"/>
      <c r="E13" s="16"/>
      <c r="F13" s="16"/>
      <c r="G13" s="16"/>
      <c r="K13" s="17"/>
    </row>
    <row r="14" spans="1:15" ht="30" customHeight="1" thickBot="1" x14ac:dyDescent="0.3">
      <c r="A14" s="85"/>
      <c r="B14" s="86"/>
      <c r="C14" s="19"/>
      <c r="D14" s="55" t="s">
        <v>18</v>
      </c>
      <c r="E14" s="56"/>
      <c r="F14" s="56"/>
      <c r="G14" s="57"/>
      <c r="H14" s="7"/>
      <c r="I14" s="28"/>
      <c r="J14" s="28"/>
      <c r="K14" s="17"/>
    </row>
    <row r="15" spans="1:15" ht="18.75" customHeight="1" thickBot="1" x14ac:dyDescent="0.3">
      <c r="A15" s="85"/>
      <c r="B15" s="86"/>
      <c r="C15" s="19"/>
      <c r="E15" s="16"/>
      <c r="F15" s="16"/>
      <c r="G15" s="16"/>
      <c r="K15" s="17"/>
    </row>
    <row r="16" spans="1:15" ht="24" customHeight="1" thickBot="1" x14ac:dyDescent="0.3">
      <c r="A16" s="85"/>
      <c r="B16" s="86"/>
      <c r="C16" s="19"/>
      <c r="D16" s="55" t="s">
        <v>22</v>
      </c>
      <c r="E16" s="56"/>
      <c r="F16" s="56"/>
      <c r="G16" s="57"/>
      <c r="H16" s="7"/>
      <c r="I16" s="28"/>
      <c r="J16" s="28"/>
      <c r="K16" s="17"/>
      <c r="L16" s="18"/>
      <c r="M16" s="18"/>
      <c r="N16" s="18"/>
    </row>
    <row r="17" spans="1:15" x14ac:dyDescent="0.25">
      <c r="A17" s="13"/>
      <c r="B17" s="38"/>
      <c r="C17" s="13"/>
      <c r="E17" s="16"/>
      <c r="F17" s="16"/>
      <c r="G17" s="16"/>
      <c r="K17" s="17"/>
      <c r="L17" s="18"/>
      <c r="M17" s="18"/>
      <c r="N17" s="18"/>
    </row>
    <row r="19" spans="1:15" s="23" customFormat="1" ht="111.75" customHeight="1" x14ac:dyDescent="0.25">
      <c r="A19" s="20" t="s">
        <v>27</v>
      </c>
      <c r="B19" s="35"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60.75" customHeight="1" x14ac:dyDescent="0.2">
      <c r="A20" s="31">
        <v>1</v>
      </c>
      <c r="B20" s="36" t="s">
        <v>46</v>
      </c>
      <c r="C20" s="32"/>
      <c r="D20" s="24">
        <v>50</v>
      </c>
      <c r="E20" s="33" t="s">
        <v>76</v>
      </c>
      <c r="F20" s="34"/>
      <c r="G20" s="27"/>
      <c r="H20" s="1">
        <f>+ROUND(F20*G20,0)</f>
        <v>0</v>
      </c>
      <c r="I20" s="27"/>
      <c r="J20" s="1">
        <f>ROUND(F20*I20,0)</f>
        <v>0</v>
      </c>
      <c r="K20" s="1">
        <f>ROUND(F20+H20+J20,0)</f>
        <v>0</v>
      </c>
      <c r="L20" s="1">
        <f>ROUND(F20*D20,0)</f>
        <v>0</v>
      </c>
      <c r="M20" s="1">
        <f>ROUND(L20*G20,0)</f>
        <v>0</v>
      </c>
      <c r="N20" s="1">
        <f>ROUND(L20*I20,0)</f>
        <v>0</v>
      </c>
      <c r="O20" s="2">
        <f>ROUND(L20+N20+M20,0)</f>
        <v>0</v>
      </c>
    </row>
    <row r="21" spans="1:15" s="23" customFormat="1" ht="57" x14ac:dyDescent="0.2">
      <c r="A21" s="31">
        <v>2</v>
      </c>
      <c r="B21" s="36" t="s">
        <v>47</v>
      </c>
      <c r="C21" s="32"/>
      <c r="D21" s="24">
        <v>50</v>
      </c>
      <c r="E21" s="33" t="s">
        <v>76</v>
      </c>
      <c r="F21" s="34"/>
      <c r="G21" s="27"/>
      <c r="H21" s="1">
        <f t="shared" ref="H21:H64" si="0">+ROUND(F21*G21,0)</f>
        <v>0</v>
      </c>
      <c r="I21" s="27"/>
      <c r="J21" s="1">
        <f t="shared" ref="J21:J53" si="1">ROUND(F21*I21,0)</f>
        <v>0</v>
      </c>
      <c r="K21" s="1">
        <f t="shared" ref="K21:K54" si="2">ROUND(F21+H21+J21,0)</f>
        <v>0</v>
      </c>
      <c r="L21" s="1">
        <f t="shared" ref="L21:L54" si="3">ROUND(F21*D21,0)</f>
        <v>0</v>
      </c>
      <c r="M21" s="1">
        <f t="shared" ref="M21:M54" si="4">ROUND(L21*G21,0)</f>
        <v>0</v>
      </c>
      <c r="N21" s="1">
        <f t="shared" ref="N21:N54" si="5">ROUND(L21*I21,0)</f>
        <v>0</v>
      </c>
      <c r="O21" s="2">
        <f t="shared" ref="O21:O54" si="6">ROUND(L21+N21+M21,0)</f>
        <v>0</v>
      </c>
    </row>
    <row r="22" spans="1:15" s="23" customFormat="1" x14ac:dyDescent="0.2">
      <c r="A22" s="31">
        <v>3</v>
      </c>
      <c r="B22" s="36" t="s">
        <v>78</v>
      </c>
      <c r="C22" s="32"/>
      <c r="D22" s="24">
        <v>50</v>
      </c>
      <c r="E22" s="33" t="s">
        <v>76</v>
      </c>
      <c r="F22" s="34"/>
      <c r="G22" s="27"/>
      <c r="H22" s="1">
        <f t="shared" si="0"/>
        <v>0</v>
      </c>
      <c r="I22" s="27"/>
      <c r="J22" s="1">
        <f t="shared" si="1"/>
        <v>0</v>
      </c>
      <c r="K22" s="1">
        <f t="shared" si="2"/>
        <v>0</v>
      </c>
      <c r="L22" s="1">
        <f t="shared" si="3"/>
        <v>0</v>
      </c>
      <c r="M22" s="1">
        <f t="shared" si="4"/>
        <v>0</v>
      </c>
      <c r="N22" s="1">
        <f t="shared" si="5"/>
        <v>0</v>
      </c>
      <c r="O22" s="2">
        <f t="shared" si="6"/>
        <v>0</v>
      </c>
    </row>
    <row r="23" spans="1:15" s="23" customFormat="1" x14ac:dyDescent="0.2">
      <c r="A23" s="31">
        <v>4</v>
      </c>
      <c r="B23" s="36" t="s">
        <v>77</v>
      </c>
      <c r="C23" s="32"/>
      <c r="D23" s="24">
        <v>50</v>
      </c>
      <c r="E23" s="33" t="s">
        <v>76</v>
      </c>
      <c r="F23" s="34"/>
      <c r="G23" s="27"/>
      <c r="H23" s="1">
        <f t="shared" si="0"/>
        <v>0</v>
      </c>
      <c r="I23" s="27"/>
      <c r="J23" s="1">
        <f t="shared" si="1"/>
        <v>0</v>
      </c>
      <c r="K23" s="1">
        <f t="shared" si="2"/>
        <v>0</v>
      </c>
      <c r="L23" s="1">
        <f t="shared" si="3"/>
        <v>0</v>
      </c>
      <c r="M23" s="1">
        <f t="shared" si="4"/>
        <v>0</v>
      </c>
      <c r="N23" s="1">
        <f t="shared" si="5"/>
        <v>0</v>
      </c>
      <c r="O23" s="2">
        <f t="shared" si="6"/>
        <v>0</v>
      </c>
    </row>
    <row r="24" spans="1:15" s="23" customFormat="1" ht="42.75" x14ac:dyDescent="0.2">
      <c r="A24" s="31">
        <v>5</v>
      </c>
      <c r="B24" s="36" t="s">
        <v>48</v>
      </c>
      <c r="C24" s="32"/>
      <c r="D24" s="24">
        <v>50</v>
      </c>
      <c r="E24" s="33" t="s">
        <v>76</v>
      </c>
      <c r="F24" s="34"/>
      <c r="G24" s="27"/>
      <c r="H24" s="1">
        <f t="shared" si="0"/>
        <v>0</v>
      </c>
      <c r="I24" s="27"/>
      <c r="J24" s="1">
        <f t="shared" si="1"/>
        <v>0</v>
      </c>
      <c r="K24" s="1">
        <f t="shared" si="2"/>
        <v>0</v>
      </c>
      <c r="L24" s="1">
        <f t="shared" si="3"/>
        <v>0</v>
      </c>
      <c r="M24" s="1">
        <f t="shared" si="4"/>
        <v>0</v>
      </c>
      <c r="N24" s="1">
        <f t="shared" si="5"/>
        <v>0</v>
      </c>
      <c r="O24" s="2">
        <f t="shared" si="6"/>
        <v>0</v>
      </c>
    </row>
    <row r="25" spans="1:15" s="23" customFormat="1" ht="34.5" customHeight="1" x14ac:dyDescent="0.2">
      <c r="A25" s="31">
        <v>6</v>
      </c>
      <c r="B25" s="36" t="s">
        <v>79</v>
      </c>
      <c r="C25" s="32"/>
      <c r="D25" s="24">
        <v>10</v>
      </c>
      <c r="E25" s="33" t="s">
        <v>76</v>
      </c>
      <c r="F25" s="34"/>
      <c r="G25" s="27"/>
      <c r="H25" s="1">
        <f t="shared" si="0"/>
        <v>0</v>
      </c>
      <c r="I25" s="27"/>
      <c r="J25" s="1">
        <f t="shared" si="1"/>
        <v>0</v>
      </c>
      <c r="K25" s="1">
        <f t="shared" si="2"/>
        <v>0</v>
      </c>
      <c r="L25" s="1">
        <f t="shared" si="3"/>
        <v>0</v>
      </c>
      <c r="M25" s="1">
        <f t="shared" si="4"/>
        <v>0</v>
      </c>
      <c r="N25" s="1">
        <f t="shared" si="5"/>
        <v>0</v>
      </c>
      <c r="O25" s="2">
        <f t="shared" si="6"/>
        <v>0</v>
      </c>
    </row>
    <row r="26" spans="1:15" s="23" customFormat="1" x14ac:dyDescent="0.2">
      <c r="A26" s="31">
        <v>7</v>
      </c>
      <c r="B26" s="36" t="s">
        <v>80</v>
      </c>
      <c r="C26" s="32"/>
      <c r="D26" s="24">
        <v>10</v>
      </c>
      <c r="E26" s="33" t="s">
        <v>76</v>
      </c>
      <c r="F26" s="34"/>
      <c r="G26" s="27"/>
      <c r="H26" s="1">
        <f t="shared" si="0"/>
        <v>0</v>
      </c>
      <c r="I26" s="27"/>
      <c r="J26" s="1">
        <f t="shared" si="1"/>
        <v>0</v>
      </c>
      <c r="K26" s="1">
        <f t="shared" si="2"/>
        <v>0</v>
      </c>
      <c r="L26" s="1">
        <f t="shared" si="3"/>
        <v>0</v>
      </c>
      <c r="M26" s="1">
        <f t="shared" si="4"/>
        <v>0</v>
      </c>
      <c r="N26" s="1">
        <f t="shared" si="5"/>
        <v>0</v>
      </c>
      <c r="O26" s="2">
        <f t="shared" si="6"/>
        <v>0</v>
      </c>
    </row>
    <row r="27" spans="1:15" s="23" customFormat="1" ht="42.75" x14ac:dyDescent="0.2">
      <c r="A27" s="31">
        <v>8</v>
      </c>
      <c r="B27" s="36" t="s">
        <v>81</v>
      </c>
      <c r="C27" s="32"/>
      <c r="D27" s="24">
        <v>10</v>
      </c>
      <c r="E27" s="33" t="s">
        <v>76</v>
      </c>
      <c r="F27" s="34"/>
      <c r="G27" s="27"/>
      <c r="H27" s="1">
        <f t="shared" si="0"/>
        <v>0</v>
      </c>
      <c r="I27" s="27"/>
      <c r="J27" s="1">
        <f t="shared" si="1"/>
        <v>0</v>
      </c>
      <c r="K27" s="1">
        <f t="shared" si="2"/>
        <v>0</v>
      </c>
      <c r="L27" s="1">
        <f t="shared" si="3"/>
        <v>0</v>
      </c>
      <c r="M27" s="1">
        <f t="shared" si="4"/>
        <v>0</v>
      </c>
      <c r="N27" s="1">
        <f t="shared" si="5"/>
        <v>0</v>
      </c>
      <c r="O27" s="2">
        <f t="shared" si="6"/>
        <v>0</v>
      </c>
    </row>
    <row r="28" spans="1:15" s="23" customFormat="1" ht="71.25" x14ac:dyDescent="0.2">
      <c r="A28" s="31">
        <v>9</v>
      </c>
      <c r="B28" s="36" t="s">
        <v>49</v>
      </c>
      <c r="C28" s="32"/>
      <c r="D28" s="24">
        <v>10</v>
      </c>
      <c r="E28" s="33" t="s">
        <v>76</v>
      </c>
      <c r="F28" s="34"/>
      <c r="G28" s="27"/>
      <c r="H28" s="1">
        <f t="shared" si="0"/>
        <v>0</v>
      </c>
      <c r="I28" s="27"/>
      <c r="J28" s="1">
        <f t="shared" si="1"/>
        <v>0</v>
      </c>
      <c r="K28" s="1">
        <f t="shared" si="2"/>
        <v>0</v>
      </c>
      <c r="L28" s="1">
        <f t="shared" si="3"/>
        <v>0</v>
      </c>
      <c r="M28" s="1">
        <f t="shared" si="4"/>
        <v>0</v>
      </c>
      <c r="N28" s="1">
        <f t="shared" si="5"/>
        <v>0</v>
      </c>
      <c r="O28" s="2">
        <f t="shared" si="6"/>
        <v>0</v>
      </c>
    </row>
    <row r="29" spans="1:15" s="23" customFormat="1" ht="28.5" x14ac:dyDescent="0.2">
      <c r="A29" s="31">
        <v>10</v>
      </c>
      <c r="B29" s="36" t="s">
        <v>50</v>
      </c>
      <c r="C29" s="32"/>
      <c r="D29" s="24">
        <v>10</v>
      </c>
      <c r="E29" s="33" t="s">
        <v>76</v>
      </c>
      <c r="F29" s="34"/>
      <c r="G29" s="27"/>
      <c r="H29" s="1">
        <f t="shared" si="0"/>
        <v>0</v>
      </c>
      <c r="I29" s="27"/>
      <c r="J29" s="1">
        <f t="shared" si="1"/>
        <v>0</v>
      </c>
      <c r="K29" s="1">
        <f t="shared" si="2"/>
        <v>0</v>
      </c>
      <c r="L29" s="1">
        <f t="shared" si="3"/>
        <v>0</v>
      </c>
      <c r="M29" s="1">
        <f t="shared" si="4"/>
        <v>0</v>
      </c>
      <c r="N29" s="1">
        <f t="shared" si="5"/>
        <v>0</v>
      </c>
      <c r="O29" s="2">
        <f t="shared" si="6"/>
        <v>0</v>
      </c>
    </row>
    <row r="30" spans="1:15" s="23" customFormat="1" ht="57" x14ac:dyDescent="0.2">
      <c r="A30" s="31">
        <v>11</v>
      </c>
      <c r="B30" s="36" t="s">
        <v>51</v>
      </c>
      <c r="C30" s="32"/>
      <c r="D30" s="24">
        <v>3</v>
      </c>
      <c r="E30" s="33" t="s">
        <v>76</v>
      </c>
      <c r="F30" s="34"/>
      <c r="G30" s="27"/>
      <c r="H30" s="1">
        <f t="shared" si="0"/>
        <v>0</v>
      </c>
      <c r="I30" s="27"/>
      <c r="J30" s="1">
        <f t="shared" si="1"/>
        <v>0</v>
      </c>
      <c r="K30" s="1">
        <f t="shared" si="2"/>
        <v>0</v>
      </c>
      <c r="L30" s="1">
        <f t="shared" si="3"/>
        <v>0</v>
      </c>
      <c r="M30" s="1">
        <f t="shared" si="4"/>
        <v>0</v>
      </c>
      <c r="N30" s="1">
        <f t="shared" si="5"/>
        <v>0</v>
      </c>
      <c r="O30" s="2">
        <f t="shared" si="6"/>
        <v>0</v>
      </c>
    </row>
    <row r="31" spans="1:15" s="23" customFormat="1" ht="114" x14ac:dyDescent="0.2">
      <c r="A31" s="31">
        <v>12</v>
      </c>
      <c r="B31" s="36" t="s">
        <v>73</v>
      </c>
      <c r="C31" s="32"/>
      <c r="D31" s="24">
        <v>10</v>
      </c>
      <c r="E31" s="33" t="s">
        <v>76</v>
      </c>
      <c r="F31" s="34"/>
      <c r="G31" s="27"/>
      <c r="H31" s="1">
        <f t="shared" si="0"/>
        <v>0</v>
      </c>
      <c r="I31" s="27"/>
      <c r="J31" s="1">
        <f t="shared" si="1"/>
        <v>0</v>
      </c>
      <c r="K31" s="1">
        <f t="shared" si="2"/>
        <v>0</v>
      </c>
      <c r="L31" s="1">
        <f t="shared" si="3"/>
        <v>0</v>
      </c>
      <c r="M31" s="1">
        <f t="shared" si="4"/>
        <v>0</v>
      </c>
      <c r="N31" s="1">
        <f t="shared" si="5"/>
        <v>0</v>
      </c>
      <c r="O31" s="2">
        <f t="shared" si="6"/>
        <v>0</v>
      </c>
    </row>
    <row r="32" spans="1:15" s="23" customFormat="1" ht="42.75" x14ac:dyDescent="0.2">
      <c r="A32" s="31">
        <v>13</v>
      </c>
      <c r="B32" s="36" t="s">
        <v>74</v>
      </c>
      <c r="C32" s="32"/>
      <c r="D32" s="24">
        <v>5</v>
      </c>
      <c r="E32" s="33" t="s">
        <v>76</v>
      </c>
      <c r="F32" s="34"/>
      <c r="G32" s="27"/>
      <c r="H32" s="1">
        <f t="shared" si="0"/>
        <v>0</v>
      </c>
      <c r="I32" s="27"/>
      <c r="J32" s="1">
        <f t="shared" si="1"/>
        <v>0</v>
      </c>
      <c r="K32" s="1">
        <f t="shared" si="2"/>
        <v>0</v>
      </c>
      <c r="L32" s="1">
        <f t="shared" si="3"/>
        <v>0</v>
      </c>
      <c r="M32" s="1">
        <f t="shared" si="4"/>
        <v>0</v>
      </c>
      <c r="N32" s="1">
        <f t="shared" si="5"/>
        <v>0</v>
      </c>
      <c r="O32" s="2">
        <f t="shared" si="6"/>
        <v>0</v>
      </c>
    </row>
    <row r="33" spans="1:15" s="23" customFormat="1" ht="57" x14ac:dyDescent="0.2">
      <c r="A33" s="31">
        <v>14</v>
      </c>
      <c r="B33" s="36" t="s">
        <v>52</v>
      </c>
      <c r="C33" s="32"/>
      <c r="D33" s="24">
        <v>5</v>
      </c>
      <c r="E33" s="33" t="s">
        <v>76</v>
      </c>
      <c r="F33" s="34"/>
      <c r="G33" s="27"/>
      <c r="H33" s="1">
        <f t="shared" si="0"/>
        <v>0</v>
      </c>
      <c r="I33" s="27"/>
      <c r="J33" s="1">
        <f t="shared" si="1"/>
        <v>0</v>
      </c>
      <c r="K33" s="1">
        <f t="shared" si="2"/>
        <v>0</v>
      </c>
      <c r="L33" s="1">
        <f t="shared" si="3"/>
        <v>0</v>
      </c>
      <c r="M33" s="1">
        <f t="shared" si="4"/>
        <v>0</v>
      </c>
      <c r="N33" s="1">
        <f t="shared" si="5"/>
        <v>0</v>
      </c>
      <c r="O33" s="2">
        <f t="shared" si="6"/>
        <v>0</v>
      </c>
    </row>
    <row r="34" spans="1:15" s="23" customFormat="1" ht="28.5" x14ac:dyDescent="0.2">
      <c r="A34" s="31">
        <v>15</v>
      </c>
      <c r="B34" s="36" t="s">
        <v>53</v>
      </c>
      <c r="C34" s="32"/>
      <c r="D34" s="24">
        <v>3</v>
      </c>
      <c r="E34" s="33" t="s">
        <v>76</v>
      </c>
      <c r="F34" s="34"/>
      <c r="G34" s="27"/>
      <c r="H34" s="1">
        <f t="shared" si="0"/>
        <v>0</v>
      </c>
      <c r="I34" s="27"/>
      <c r="J34" s="1">
        <f t="shared" si="1"/>
        <v>0</v>
      </c>
      <c r="K34" s="1">
        <f t="shared" si="2"/>
        <v>0</v>
      </c>
      <c r="L34" s="1">
        <f t="shared" si="3"/>
        <v>0</v>
      </c>
      <c r="M34" s="1">
        <f t="shared" si="4"/>
        <v>0</v>
      </c>
      <c r="N34" s="1">
        <f t="shared" si="5"/>
        <v>0</v>
      </c>
      <c r="O34" s="2">
        <f t="shared" si="6"/>
        <v>0</v>
      </c>
    </row>
    <row r="35" spans="1:15" s="23" customFormat="1" ht="42.75" x14ac:dyDescent="0.2">
      <c r="A35" s="31">
        <v>16</v>
      </c>
      <c r="B35" s="36" t="s">
        <v>75</v>
      </c>
      <c r="C35" s="32"/>
      <c r="D35" s="24">
        <v>1</v>
      </c>
      <c r="E35" s="33" t="s">
        <v>76</v>
      </c>
      <c r="F35" s="34"/>
      <c r="G35" s="27"/>
      <c r="H35" s="1">
        <f t="shared" si="0"/>
        <v>0</v>
      </c>
      <c r="I35" s="27"/>
      <c r="J35" s="1">
        <f t="shared" si="1"/>
        <v>0</v>
      </c>
      <c r="K35" s="1">
        <f t="shared" si="2"/>
        <v>0</v>
      </c>
      <c r="L35" s="1">
        <f t="shared" si="3"/>
        <v>0</v>
      </c>
      <c r="M35" s="1">
        <f t="shared" si="4"/>
        <v>0</v>
      </c>
      <c r="N35" s="1">
        <f t="shared" si="5"/>
        <v>0</v>
      </c>
      <c r="O35" s="2">
        <f t="shared" si="6"/>
        <v>0</v>
      </c>
    </row>
    <row r="36" spans="1:15" s="23" customFormat="1" ht="85.5" x14ac:dyDescent="0.2">
      <c r="A36" s="31">
        <v>17</v>
      </c>
      <c r="B36" s="36" t="s">
        <v>82</v>
      </c>
      <c r="C36" s="32"/>
      <c r="D36" s="24">
        <v>5</v>
      </c>
      <c r="E36" s="33" t="s">
        <v>76</v>
      </c>
      <c r="F36" s="34"/>
      <c r="G36" s="27"/>
      <c r="H36" s="1">
        <f t="shared" si="0"/>
        <v>0</v>
      </c>
      <c r="I36" s="27"/>
      <c r="J36" s="1">
        <f t="shared" si="1"/>
        <v>0</v>
      </c>
      <c r="K36" s="1">
        <f t="shared" si="2"/>
        <v>0</v>
      </c>
      <c r="L36" s="1">
        <f t="shared" si="3"/>
        <v>0</v>
      </c>
      <c r="M36" s="1">
        <f t="shared" si="4"/>
        <v>0</v>
      </c>
      <c r="N36" s="1">
        <f t="shared" si="5"/>
        <v>0</v>
      </c>
      <c r="O36" s="2">
        <f t="shared" si="6"/>
        <v>0</v>
      </c>
    </row>
    <row r="37" spans="1:15" s="23" customFormat="1" ht="42.75" x14ac:dyDescent="0.2">
      <c r="A37" s="31">
        <v>18</v>
      </c>
      <c r="B37" s="36" t="s">
        <v>54</v>
      </c>
      <c r="C37" s="32"/>
      <c r="D37" s="24">
        <v>5</v>
      </c>
      <c r="E37" s="33" t="s">
        <v>76</v>
      </c>
      <c r="F37" s="34"/>
      <c r="G37" s="27"/>
      <c r="H37" s="1">
        <f t="shared" si="0"/>
        <v>0</v>
      </c>
      <c r="I37" s="27"/>
      <c r="J37" s="1">
        <f t="shared" si="1"/>
        <v>0</v>
      </c>
      <c r="K37" s="1">
        <f t="shared" si="2"/>
        <v>0</v>
      </c>
      <c r="L37" s="1">
        <f t="shared" si="3"/>
        <v>0</v>
      </c>
      <c r="M37" s="1">
        <f t="shared" si="4"/>
        <v>0</v>
      </c>
      <c r="N37" s="1">
        <f t="shared" si="5"/>
        <v>0</v>
      </c>
      <c r="O37" s="2">
        <f t="shared" si="6"/>
        <v>0</v>
      </c>
    </row>
    <row r="38" spans="1:15" s="23" customFormat="1" ht="114" x14ac:dyDescent="0.2">
      <c r="A38" s="31">
        <v>19</v>
      </c>
      <c r="B38" s="36" t="s">
        <v>85</v>
      </c>
      <c r="C38" s="32"/>
      <c r="D38" s="24">
        <v>5</v>
      </c>
      <c r="E38" s="33" t="s">
        <v>76</v>
      </c>
      <c r="F38" s="34"/>
      <c r="G38" s="27"/>
      <c r="H38" s="1">
        <f t="shared" si="0"/>
        <v>0</v>
      </c>
      <c r="I38" s="27"/>
      <c r="J38" s="1">
        <f t="shared" si="1"/>
        <v>0</v>
      </c>
      <c r="K38" s="1">
        <f t="shared" si="2"/>
        <v>0</v>
      </c>
      <c r="L38" s="1">
        <f t="shared" si="3"/>
        <v>0</v>
      </c>
      <c r="M38" s="1">
        <f t="shared" si="4"/>
        <v>0</v>
      </c>
      <c r="N38" s="1">
        <f t="shared" si="5"/>
        <v>0</v>
      </c>
      <c r="O38" s="2">
        <f t="shared" si="6"/>
        <v>0</v>
      </c>
    </row>
    <row r="39" spans="1:15" s="23" customFormat="1" ht="99.75" x14ac:dyDescent="0.2">
      <c r="A39" s="31">
        <v>20</v>
      </c>
      <c r="B39" s="36" t="s">
        <v>83</v>
      </c>
      <c r="C39" s="32"/>
      <c r="D39" s="24">
        <v>5</v>
      </c>
      <c r="E39" s="33" t="s">
        <v>76</v>
      </c>
      <c r="F39" s="34"/>
      <c r="G39" s="27"/>
      <c r="H39" s="1">
        <f t="shared" si="0"/>
        <v>0</v>
      </c>
      <c r="I39" s="27"/>
      <c r="J39" s="1">
        <f t="shared" si="1"/>
        <v>0</v>
      </c>
      <c r="K39" s="1">
        <f t="shared" si="2"/>
        <v>0</v>
      </c>
      <c r="L39" s="1">
        <f t="shared" si="3"/>
        <v>0</v>
      </c>
      <c r="M39" s="1">
        <f t="shared" si="4"/>
        <v>0</v>
      </c>
      <c r="N39" s="1">
        <f t="shared" si="5"/>
        <v>0</v>
      </c>
      <c r="O39" s="2">
        <f t="shared" si="6"/>
        <v>0</v>
      </c>
    </row>
    <row r="40" spans="1:15" s="23" customFormat="1" ht="99.75" x14ac:dyDescent="0.2">
      <c r="A40" s="31">
        <v>21</v>
      </c>
      <c r="B40" s="36" t="s">
        <v>84</v>
      </c>
      <c r="C40" s="32"/>
      <c r="D40" s="24">
        <v>5</v>
      </c>
      <c r="E40" s="33" t="s">
        <v>76</v>
      </c>
      <c r="F40" s="34"/>
      <c r="G40" s="27"/>
      <c r="H40" s="1">
        <f t="shared" si="0"/>
        <v>0</v>
      </c>
      <c r="I40" s="27"/>
      <c r="J40" s="1">
        <f t="shared" si="1"/>
        <v>0</v>
      </c>
      <c r="K40" s="1">
        <f t="shared" si="2"/>
        <v>0</v>
      </c>
      <c r="L40" s="1">
        <f t="shared" si="3"/>
        <v>0</v>
      </c>
      <c r="M40" s="1">
        <f t="shared" si="4"/>
        <v>0</v>
      </c>
      <c r="N40" s="1">
        <f t="shared" si="5"/>
        <v>0</v>
      </c>
      <c r="O40" s="2">
        <f t="shared" si="6"/>
        <v>0</v>
      </c>
    </row>
    <row r="41" spans="1:15" s="23" customFormat="1" ht="42.75" x14ac:dyDescent="0.2">
      <c r="A41" s="31">
        <v>22</v>
      </c>
      <c r="B41" s="36" t="s">
        <v>55</v>
      </c>
      <c r="C41" s="32"/>
      <c r="D41" s="24">
        <v>5</v>
      </c>
      <c r="E41" s="33" t="s">
        <v>76</v>
      </c>
      <c r="F41" s="34"/>
      <c r="G41" s="27"/>
      <c r="H41" s="1">
        <f t="shared" si="0"/>
        <v>0</v>
      </c>
      <c r="I41" s="27"/>
      <c r="J41" s="1">
        <f t="shared" si="1"/>
        <v>0</v>
      </c>
      <c r="K41" s="1">
        <f t="shared" si="2"/>
        <v>0</v>
      </c>
      <c r="L41" s="1">
        <f t="shared" si="3"/>
        <v>0</v>
      </c>
      <c r="M41" s="1">
        <f t="shared" si="4"/>
        <v>0</v>
      </c>
      <c r="N41" s="1">
        <f t="shared" si="5"/>
        <v>0</v>
      </c>
      <c r="O41" s="2">
        <f t="shared" si="6"/>
        <v>0</v>
      </c>
    </row>
    <row r="42" spans="1:15" s="23" customFormat="1" ht="57" x14ac:dyDescent="0.2">
      <c r="A42" s="31">
        <v>23</v>
      </c>
      <c r="B42" s="36" t="s">
        <v>56</v>
      </c>
      <c r="C42" s="32"/>
      <c r="D42" s="24">
        <v>5</v>
      </c>
      <c r="E42" s="33" t="s">
        <v>76</v>
      </c>
      <c r="F42" s="34"/>
      <c r="G42" s="27"/>
      <c r="H42" s="1">
        <f t="shared" si="0"/>
        <v>0</v>
      </c>
      <c r="I42" s="27"/>
      <c r="J42" s="1">
        <f t="shared" si="1"/>
        <v>0</v>
      </c>
      <c r="K42" s="1">
        <f t="shared" si="2"/>
        <v>0</v>
      </c>
      <c r="L42" s="1">
        <f t="shared" si="3"/>
        <v>0</v>
      </c>
      <c r="M42" s="1">
        <f t="shared" si="4"/>
        <v>0</v>
      </c>
      <c r="N42" s="1">
        <f t="shared" si="5"/>
        <v>0</v>
      </c>
      <c r="O42" s="2">
        <f t="shared" si="6"/>
        <v>0</v>
      </c>
    </row>
    <row r="43" spans="1:15" s="23" customFormat="1" ht="71.25" x14ac:dyDescent="0.2">
      <c r="A43" s="31">
        <v>24</v>
      </c>
      <c r="B43" s="36" t="s">
        <v>57</v>
      </c>
      <c r="C43" s="32"/>
      <c r="D43" s="24">
        <v>40</v>
      </c>
      <c r="E43" s="33" t="s">
        <v>76</v>
      </c>
      <c r="F43" s="34"/>
      <c r="G43" s="27"/>
      <c r="H43" s="1">
        <f t="shared" si="0"/>
        <v>0</v>
      </c>
      <c r="I43" s="27"/>
      <c r="J43" s="1">
        <f t="shared" si="1"/>
        <v>0</v>
      </c>
      <c r="K43" s="1">
        <f t="shared" si="2"/>
        <v>0</v>
      </c>
      <c r="L43" s="1">
        <f t="shared" si="3"/>
        <v>0</v>
      </c>
      <c r="M43" s="1">
        <f t="shared" si="4"/>
        <v>0</v>
      </c>
      <c r="N43" s="1">
        <f t="shared" si="5"/>
        <v>0</v>
      </c>
      <c r="O43" s="2">
        <f t="shared" si="6"/>
        <v>0</v>
      </c>
    </row>
    <row r="44" spans="1:15" s="23" customFormat="1" ht="85.5" x14ac:dyDescent="0.2">
      <c r="A44" s="31">
        <v>25</v>
      </c>
      <c r="B44" s="36" t="s">
        <v>58</v>
      </c>
      <c r="C44" s="32"/>
      <c r="D44" s="24">
        <v>10</v>
      </c>
      <c r="E44" s="33" t="s">
        <v>76</v>
      </c>
      <c r="F44" s="34"/>
      <c r="G44" s="27"/>
      <c r="H44" s="1">
        <f t="shared" si="0"/>
        <v>0</v>
      </c>
      <c r="I44" s="27"/>
      <c r="J44" s="1">
        <f t="shared" si="1"/>
        <v>0</v>
      </c>
      <c r="K44" s="1">
        <f t="shared" si="2"/>
        <v>0</v>
      </c>
      <c r="L44" s="1">
        <f t="shared" si="3"/>
        <v>0</v>
      </c>
      <c r="M44" s="1">
        <f t="shared" si="4"/>
        <v>0</v>
      </c>
      <c r="N44" s="1">
        <f t="shared" si="5"/>
        <v>0</v>
      </c>
      <c r="O44" s="2">
        <f t="shared" si="6"/>
        <v>0</v>
      </c>
    </row>
    <row r="45" spans="1:15" s="23" customFormat="1" ht="28.5" x14ac:dyDescent="0.2">
      <c r="A45" s="31">
        <v>26</v>
      </c>
      <c r="B45" s="36" t="s">
        <v>86</v>
      </c>
      <c r="C45" s="32"/>
      <c r="D45" s="24">
        <v>10</v>
      </c>
      <c r="E45" s="33" t="s">
        <v>76</v>
      </c>
      <c r="F45" s="34"/>
      <c r="G45" s="27"/>
      <c r="H45" s="1">
        <f t="shared" si="0"/>
        <v>0</v>
      </c>
      <c r="I45" s="27"/>
      <c r="J45" s="1">
        <f t="shared" si="1"/>
        <v>0</v>
      </c>
      <c r="K45" s="1">
        <f t="shared" si="2"/>
        <v>0</v>
      </c>
      <c r="L45" s="1">
        <f t="shared" si="3"/>
        <v>0</v>
      </c>
      <c r="M45" s="1">
        <f t="shared" si="4"/>
        <v>0</v>
      </c>
      <c r="N45" s="1">
        <f t="shared" si="5"/>
        <v>0</v>
      </c>
      <c r="O45" s="2">
        <f t="shared" si="6"/>
        <v>0</v>
      </c>
    </row>
    <row r="46" spans="1:15" s="23" customFormat="1" ht="42.75" x14ac:dyDescent="0.2">
      <c r="A46" s="31">
        <v>27</v>
      </c>
      <c r="B46" s="36" t="s">
        <v>59</v>
      </c>
      <c r="C46" s="32"/>
      <c r="D46" s="24">
        <v>30</v>
      </c>
      <c r="E46" s="33" t="s">
        <v>76</v>
      </c>
      <c r="F46" s="34"/>
      <c r="G46" s="27"/>
      <c r="H46" s="1">
        <f t="shared" si="0"/>
        <v>0</v>
      </c>
      <c r="I46" s="27"/>
      <c r="J46" s="1">
        <f t="shared" si="1"/>
        <v>0</v>
      </c>
      <c r="K46" s="1">
        <f t="shared" si="2"/>
        <v>0</v>
      </c>
      <c r="L46" s="1">
        <f t="shared" si="3"/>
        <v>0</v>
      </c>
      <c r="M46" s="1">
        <f t="shared" si="4"/>
        <v>0</v>
      </c>
      <c r="N46" s="1">
        <f t="shared" si="5"/>
        <v>0</v>
      </c>
      <c r="O46" s="2">
        <f t="shared" si="6"/>
        <v>0</v>
      </c>
    </row>
    <row r="47" spans="1:15" s="23" customFormat="1" ht="71.25" x14ac:dyDescent="0.2">
      <c r="A47" s="31">
        <v>28</v>
      </c>
      <c r="B47" s="36" t="s">
        <v>60</v>
      </c>
      <c r="C47" s="32"/>
      <c r="D47" s="24">
        <v>5</v>
      </c>
      <c r="E47" s="33" t="s">
        <v>76</v>
      </c>
      <c r="F47" s="34"/>
      <c r="G47" s="27"/>
      <c r="H47" s="1">
        <f t="shared" si="0"/>
        <v>0</v>
      </c>
      <c r="I47" s="27"/>
      <c r="J47" s="1">
        <f t="shared" si="1"/>
        <v>0</v>
      </c>
      <c r="K47" s="1">
        <f t="shared" si="2"/>
        <v>0</v>
      </c>
      <c r="L47" s="1">
        <f t="shared" si="3"/>
        <v>0</v>
      </c>
      <c r="M47" s="1">
        <f t="shared" si="4"/>
        <v>0</v>
      </c>
      <c r="N47" s="1">
        <f t="shared" si="5"/>
        <v>0</v>
      </c>
      <c r="O47" s="2">
        <f t="shared" si="6"/>
        <v>0</v>
      </c>
    </row>
    <row r="48" spans="1:15" s="23" customFormat="1" ht="28.5" x14ac:dyDescent="0.2">
      <c r="A48" s="31">
        <v>29</v>
      </c>
      <c r="B48" s="36" t="s">
        <v>61</v>
      </c>
      <c r="C48" s="32"/>
      <c r="D48" s="24">
        <v>10</v>
      </c>
      <c r="E48" s="33" t="s">
        <v>76</v>
      </c>
      <c r="F48" s="34"/>
      <c r="G48" s="27"/>
      <c r="H48" s="1">
        <f t="shared" si="0"/>
        <v>0</v>
      </c>
      <c r="I48" s="27"/>
      <c r="J48" s="1">
        <f t="shared" si="1"/>
        <v>0</v>
      </c>
      <c r="K48" s="1">
        <f t="shared" si="2"/>
        <v>0</v>
      </c>
      <c r="L48" s="1">
        <f t="shared" si="3"/>
        <v>0</v>
      </c>
      <c r="M48" s="1">
        <f t="shared" si="4"/>
        <v>0</v>
      </c>
      <c r="N48" s="1">
        <f t="shared" si="5"/>
        <v>0</v>
      </c>
      <c r="O48" s="2">
        <f t="shared" si="6"/>
        <v>0</v>
      </c>
    </row>
    <row r="49" spans="1:15" s="23" customFormat="1" x14ac:dyDescent="0.2">
      <c r="A49" s="31">
        <v>30</v>
      </c>
      <c r="B49" s="36" t="s">
        <v>87</v>
      </c>
      <c r="C49" s="32"/>
      <c r="D49" s="24">
        <v>20</v>
      </c>
      <c r="E49" s="33" t="s">
        <v>76</v>
      </c>
      <c r="F49" s="34"/>
      <c r="G49" s="27"/>
      <c r="H49" s="1">
        <f t="shared" si="0"/>
        <v>0</v>
      </c>
      <c r="I49" s="27"/>
      <c r="J49" s="1">
        <f t="shared" si="1"/>
        <v>0</v>
      </c>
      <c r="K49" s="1">
        <f t="shared" si="2"/>
        <v>0</v>
      </c>
      <c r="L49" s="1">
        <f t="shared" si="3"/>
        <v>0</v>
      </c>
      <c r="M49" s="1">
        <f t="shared" si="4"/>
        <v>0</v>
      </c>
      <c r="N49" s="1">
        <f t="shared" si="5"/>
        <v>0</v>
      </c>
      <c r="O49" s="2">
        <f t="shared" si="6"/>
        <v>0</v>
      </c>
    </row>
    <row r="50" spans="1:15" s="23" customFormat="1" x14ac:dyDescent="0.2">
      <c r="A50" s="31">
        <v>31</v>
      </c>
      <c r="B50" s="36" t="s">
        <v>62</v>
      </c>
      <c r="C50" s="32"/>
      <c r="D50" s="24">
        <v>20</v>
      </c>
      <c r="E50" s="33" t="s">
        <v>76</v>
      </c>
      <c r="F50" s="34"/>
      <c r="G50" s="27"/>
      <c r="H50" s="1">
        <f t="shared" si="0"/>
        <v>0</v>
      </c>
      <c r="I50" s="27"/>
      <c r="J50" s="1">
        <f t="shared" si="1"/>
        <v>0</v>
      </c>
      <c r="K50" s="1">
        <f t="shared" si="2"/>
        <v>0</v>
      </c>
      <c r="L50" s="1">
        <f t="shared" si="3"/>
        <v>0</v>
      </c>
      <c r="M50" s="1">
        <f t="shared" si="4"/>
        <v>0</v>
      </c>
      <c r="N50" s="1">
        <f t="shared" si="5"/>
        <v>0</v>
      </c>
      <c r="O50" s="2">
        <f t="shared" si="6"/>
        <v>0</v>
      </c>
    </row>
    <row r="51" spans="1:15" s="23" customFormat="1" ht="128.25" x14ac:dyDescent="0.2">
      <c r="A51" s="31">
        <v>32</v>
      </c>
      <c r="B51" s="36" t="s">
        <v>63</v>
      </c>
      <c r="C51" s="32"/>
      <c r="D51" s="24">
        <v>1</v>
      </c>
      <c r="E51" s="33" t="s">
        <v>76</v>
      </c>
      <c r="F51" s="34"/>
      <c r="G51" s="27"/>
      <c r="H51" s="1">
        <f t="shared" si="0"/>
        <v>0</v>
      </c>
      <c r="I51" s="27"/>
      <c r="J51" s="1">
        <f t="shared" si="1"/>
        <v>0</v>
      </c>
      <c r="K51" s="1">
        <f t="shared" si="2"/>
        <v>0</v>
      </c>
      <c r="L51" s="1">
        <f t="shared" si="3"/>
        <v>0</v>
      </c>
      <c r="M51" s="1">
        <f t="shared" si="4"/>
        <v>0</v>
      </c>
      <c r="N51" s="1">
        <f t="shared" si="5"/>
        <v>0</v>
      </c>
      <c r="O51" s="2">
        <f t="shared" si="6"/>
        <v>0</v>
      </c>
    </row>
    <row r="52" spans="1:15" s="23" customFormat="1" ht="71.25" x14ac:dyDescent="0.2">
      <c r="A52" s="31">
        <v>33</v>
      </c>
      <c r="B52" s="36" t="s">
        <v>64</v>
      </c>
      <c r="C52" s="32"/>
      <c r="D52" s="24">
        <v>1</v>
      </c>
      <c r="E52" s="33" t="s">
        <v>76</v>
      </c>
      <c r="F52" s="34"/>
      <c r="G52" s="27"/>
      <c r="H52" s="1">
        <f t="shared" si="0"/>
        <v>0</v>
      </c>
      <c r="I52" s="27"/>
      <c r="J52" s="1">
        <f t="shared" si="1"/>
        <v>0</v>
      </c>
      <c r="K52" s="1">
        <f t="shared" si="2"/>
        <v>0</v>
      </c>
      <c r="L52" s="1">
        <f t="shared" si="3"/>
        <v>0</v>
      </c>
      <c r="M52" s="1">
        <f t="shared" si="4"/>
        <v>0</v>
      </c>
      <c r="N52" s="1">
        <f t="shared" si="5"/>
        <v>0</v>
      </c>
      <c r="O52" s="2">
        <f t="shared" si="6"/>
        <v>0</v>
      </c>
    </row>
    <row r="53" spans="1:15" s="23" customFormat="1" ht="114" x14ac:dyDescent="0.2">
      <c r="A53" s="31">
        <v>34</v>
      </c>
      <c r="B53" s="36" t="s">
        <v>65</v>
      </c>
      <c r="C53" s="32"/>
      <c r="D53" s="24">
        <v>3</v>
      </c>
      <c r="E53" s="33" t="s">
        <v>76</v>
      </c>
      <c r="F53" s="34"/>
      <c r="G53" s="27"/>
      <c r="H53" s="1">
        <f t="shared" si="0"/>
        <v>0</v>
      </c>
      <c r="I53" s="27"/>
      <c r="J53" s="1">
        <f t="shared" si="1"/>
        <v>0</v>
      </c>
      <c r="K53" s="1">
        <f t="shared" si="2"/>
        <v>0</v>
      </c>
      <c r="L53" s="1">
        <f t="shared" si="3"/>
        <v>0</v>
      </c>
      <c r="M53" s="1">
        <f t="shared" si="4"/>
        <v>0</v>
      </c>
      <c r="N53" s="1">
        <f t="shared" si="5"/>
        <v>0</v>
      </c>
      <c r="O53" s="2">
        <f t="shared" si="6"/>
        <v>0</v>
      </c>
    </row>
    <row r="54" spans="1:15" s="23" customFormat="1" ht="57" x14ac:dyDescent="0.2">
      <c r="A54" s="31">
        <v>35</v>
      </c>
      <c r="B54" s="36" t="s">
        <v>66</v>
      </c>
      <c r="C54" s="32"/>
      <c r="D54" s="24">
        <v>3</v>
      </c>
      <c r="E54" s="33" t="s">
        <v>76</v>
      </c>
      <c r="F54" s="34"/>
      <c r="G54" s="27"/>
      <c r="H54" s="1">
        <f t="shared" si="0"/>
        <v>0</v>
      </c>
      <c r="I54" s="27"/>
      <c r="J54" s="1">
        <f>ROUND(F54*I54,0)</f>
        <v>0</v>
      </c>
      <c r="K54" s="1">
        <f t="shared" si="2"/>
        <v>0</v>
      </c>
      <c r="L54" s="1">
        <f t="shared" si="3"/>
        <v>0</v>
      </c>
      <c r="M54" s="1">
        <f t="shared" si="4"/>
        <v>0</v>
      </c>
      <c r="N54" s="1">
        <f t="shared" si="5"/>
        <v>0</v>
      </c>
      <c r="O54" s="2">
        <f t="shared" si="6"/>
        <v>0</v>
      </c>
    </row>
    <row r="55" spans="1:15" s="23" customFormat="1" ht="57" x14ac:dyDescent="0.2">
      <c r="A55" s="31">
        <v>36</v>
      </c>
      <c r="B55" s="36" t="s">
        <v>67</v>
      </c>
      <c r="C55" s="32"/>
      <c r="D55" s="24">
        <v>3</v>
      </c>
      <c r="E55" s="33" t="s">
        <v>76</v>
      </c>
      <c r="F55" s="34"/>
      <c r="G55" s="27"/>
      <c r="H55" s="1">
        <f t="shared" si="0"/>
        <v>0</v>
      </c>
      <c r="I55" s="27"/>
      <c r="J55" s="1">
        <f t="shared" ref="J55:J64" si="7">ROUND(F55*I55,0)</f>
        <v>0</v>
      </c>
      <c r="K55" s="1">
        <f t="shared" ref="K55:K64" si="8">ROUND(F55+H55+J55,0)</f>
        <v>0</v>
      </c>
      <c r="L55" s="1">
        <f t="shared" ref="L55:L64" si="9">ROUND(F55*D55,0)</f>
        <v>0</v>
      </c>
      <c r="M55" s="1">
        <f t="shared" ref="M55:M64" si="10">ROUND(L55*G55,0)</f>
        <v>0</v>
      </c>
      <c r="N55" s="1">
        <f t="shared" ref="N55:N64" si="11">ROUND(L55*I55,0)</f>
        <v>0</v>
      </c>
      <c r="O55" s="2">
        <f t="shared" ref="O55:O64" si="12">ROUND(L55+N55+M55,0)</f>
        <v>0</v>
      </c>
    </row>
    <row r="56" spans="1:15" s="23" customFormat="1" ht="71.25" x14ac:dyDescent="0.2">
      <c r="A56" s="31">
        <v>37</v>
      </c>
      <c r="B56" s="36" t="s">
        <v>68</v>
      </c>
      <c r="C56" s="32"/>
      <c r="D56" s="24">
        <v>3</v>
      </c>
      <c r="E56" s="33" t="s">
        <v>76</v>
      </c>
      <c r="F56" s="34"/>
      <c r="G56" s="27"/>
      <c r="H56" s="1">
        <f t="shared" si="0"/>
        <v>0</v>
      </c>
      <c r="I56" s="27"/>
      <c r="J56" s="1">
        <f t="shared" si="7"/>
        <v>0</v>
      </c>
      <c r="K56" s="1">
        <f t="shared" si="8"/>
        <v>0</v>
      </c>
      <c r="L56" s="1">
        <f t="shared" si="9"/>
        <v>0</v>
      </c>
      <c r="M56" s="1">
        <f t="shared" si="10"/>
        <v>0</v>
      </c>
      <c r="N56" s="1">
        <f t="shared" si="11"/>
        <v>0</v>
      </c>
      <c r="O56" s="2">
        <f t="shared" si="12"/>
        <v>0</v>
      </c>
    </row>
    <row r="57" spans="1:15" s="23" customFormat="1" ht="57" x14ac:dyDescent="0.2">
      <c r="A57" s="31">
        <v>38</v>
      </c>
      <c r="B57" s="36" t="s">
        <v>69</v>
      </c>
      <c r="C57" s="32"/>
      <c r="D57" s="24">
        <v>6</v>
      </c>
      <c r="E57" s="33" t="s">
        <v>76</v>
      </c>
      <c r="F57" s="34"/>
      <c r="G57" s="27"/>
      <c r="H57" s="1">
        <f t="shared" si="0"/>
        <v>0</v>
      </c>
      <c r="I57" s="27"/>
      <c r="J57" s="1">
        <f t="shared" si="7"/>
        <v>0</v>
      </c>
      <c r="K57" s="1">
        <f t="shared" si="8"/>
        <v>0</v>
      </c>
      <c r="L57" s="1">
        <f t="shared" si="9"/>
        <v>0</v>
      </c>
      <c r="M57" s="1">
        <f t="shared" si="10"/>
        <v>0</v>
      </c>
      <c r="N57" s="1">
        <f t="shared" si="11"/>
        <v>0</v>
      </c>
      <c r="O57" s="2">
        <f t="shared" si="12"/>
        <v>0</v>
      </c>
    </row>
    <row r="58" spans="1:15" s="23" customFormat="1" ht="57" x14ac:dyDescent="0.2">
      <c r="A58" s="31">
        <v>39</v>
      </c>
      <c r="B58" s="36" t="s">
        <v>88</v>
      </c>
      <c r="C58" s="32"/>
      <c r="D58" s="24">
        <v>6</v>
      </c>
      <c r="E58" s="33" t="s">
        <v>76</v>
      </c>
      <c r="F58" s="34"/>
      <c r="G58" s="27"/>
      <c r="H58" s="1">
        <f t="shared" si="0"/>
        <v>0</v>
      </c>
      <c r="I58" s="27"/>
      <c r="J58" s="1">
        <f t="shared" si="7"/>
        <v>0</v>
      </c>
      <c r="K58" s="1">
        <f t="shared" si="8"/>
        <v>0</v>
      </c>
      <c r="L58" s="1">
        <f t="shared" si="9"/>
        <v>0</v>
      </c>
      <c r="M58" s="1">
        <f t="shared" si="10"/>
        <v>0</v>
      </c>
      <c r="N58" s="1">
        <f t="shared" si="11"/>
        <v>0</v>
      </c>
      <c r="O58" s="2">
        <f t="shared" si="12"/>
        <v>0</v>
      </c>
    </row>
    <row r="59" spans="1:15" s="23" customFormat="1" ht="114" x14ac:dyDescent="0.2">
      <c r="A59" s="31">
        <v>40</v>
      </c>
      <c r="B59" s="36" t="s">
        <v>89</v>
      </c>
      <c r="C59" s="32"/>
      <c r="D59" s="24">
        <v>6</v>
      </c>
      <c r="E59" s="33" t="s">
        <v>76</v>
      </c>
      <c r="F59" s="34"/>
      <c r="G59" s="27"/>
      <c r="H59" s="1">
        <f t="shared" si="0"/>
        <v>0</v>
      </c>
      <c r="I59" s="27"/>
      <c r="J59" s="1">
        <f t="shared" si="7"/>
        <v>0</v>
      </c>
      <c r="K59" s="1">
        <f t="shared" si="8"/>
        <v>0</v>
      </c>
      <c r="L59" s="1">
        <f t="shared" si="9"/>
        <v>0</v>
      </c>
      <c r="M59" s="1">
        <f t="shared" si="10"/>
        <v>0</v>
      </c>
      <c r="N59" s="1">
        <f t="shared" si="11"/>
        <v>0</v>
      </c>
      <c r="O59" s="2">
        <f t="shared" si="12"/>
        <v>0</v>
      </c>
    </row>
    <row r="60" spans="1:15" s="23" customFormat="1" ht="42.75" x14ac:dyDescent="0.2">
      <c r="A60" s="31">
        <v>41</v>
      </c>
      <c r="B60" s="36" t="s">
        <v>70</v>
      </c>
      <c r="C60" s="32"/>
      <c r="D60" s="24">
        <v>6</v>
      </c>
      <c r="E60" s="33" t="s">
        <v>76</v>
      </c>
      <c r="F60" s="34"/>
      <c r="G60" s="27"/>
      <c r="H60" s="1">
        <f t="shared" si="0"/>
        <v>0</v>
      </c>
      <c r="I60" s="27"/>
      <c r="J60" s="1">
        <f t="shared" si="7"/>
        <v>0</v>
      </c>
      <c r="K60" s="1">
        <f t="shared" si="8"/>
        <v>0</v>
      </c>
      <c r="L60" s="1">
        <f t="shared" si="9"/>
        <v>0</v>
      </c>
      <c r="M60" s="1">
        <f t="shared" si="10"/>
        <v>0</v>
      </c>
      <c r="N60" s="1">
        <f t="shared" si="11"/>
        <v>0</v>
      </c>
      <c r="O60" s="2">
        <f t="shared" si="12"/>
        <v>0</v>
      </c>
    </row>
    <row r="61" spans="1:15" s="23" customFormat="1" ht="71.25" x14ac:dyDescent="0.2">
      <c r="A61" s="31">
        <v>42</v>
      </c>
      <c r="B61" s="36" t="s">
        <v>71</v>
      </c>
      <c r="C61" s="32"/>
      <c r="D61" s="24">
        <v>6</v>
      </c>
      <c r="E61" s="33" t="s">
        <v>76</v>
      </c>
      <c r="F61" s="34"/>
      <c r="G61" s="27"/>
      <c r="H61" s="1">
        <f t="shared" si="0"/>
        <v>0</v>
      </c>
      <c r="I61" s="27"/>
      <c r="J61" s="1">
        <f t="shared" si="7"/>
        <v>0</v>
      </c>
      <c r="K61" s="1">
        <f t="shared" si="8"/>
        <v>0</v>
      </c>
      <c r="L61" s="1">
        <f t="shared" si="9"/>
        <v>0</v>
      </c>
      <c r="M61" s="1">
        <f t="shared" si="10"/>
        <v>0</v>
      </c>
      <c r="N61" s="1">
        <f t="shared" si="11"/>
        <v>0</v>
      </c>
      <c r="O61" s="2">
        <f t="shared" si="12"/>
        <v>0</v>
      </c>
    </row>
    <row r="62" spans="1:15" s="23" customFormat="1" ht="57" x14ac:dyDescent="0.2">
      <c r="A62" s="31">
        <v>43</v>
      </c>
      <c r="B62" s="36" t="s">
        <v>72</v>
      </c>
      <c r="C62" s="32"/>
      <c r="D62" s="24">
        <v>6</v>
      </c>
      <c r="E62" s="33" t="s">
        <v>76</v>
      </c>
      <c r="F62" s="34"/>
      <c r="G62" s="27"/>
      <c r="H62" s="1">
        <f t="shared" si="0"/>
        <v>0</v>
      </c>
      <c r="I62" s="27"/>
      <c r="J62" s="1">
        <f t="shared" si="7"/>
        <v>0</v>
      </c>
      <c r="K62" s="1">
        <f t="shared" si="8"/>
        <v>0</v>
      </c>
      <c r="L62" s="1">
        <f t="shared" si="9"/>
        <v>0</v>
      </c>
      <c r="M62" s="1">
        <f t="shared" si="10"/>
        <v>0</v>
      </c>
      <c r="N62" s="1">
        <f t="shared" si="11"/>
        <v>0</v>
      </c>
      <c r="O62" s="2">
        <f t="shared" si="12"/>
        <v>0</v>
      </c>
    </row>
    <row r="63" spans="1:15" s="23" customFormat="1" ht="114" x14ac:dyDescent="0.2">
      <c r="A63" s="31">
        <v>44</v>
      </c>
      <c r="B63" s="36" t="s">
        <v>45</v>
      </c>
      <c r="C63" s="32"/>
      <c r="D63" s="24">
        <v>4</v>
      </c>
      <c r="E63" s="33" t="s">
        <v>76</v>
      </c>
      <c r="F63" s="34"/>
      <c r="G63" s="27"/>
      <c r="H63" s="1">
        <f t="shared" si="0"/>
        <v>0</v>
      </c>
      <c r="I63" s="27"/>
      <c r="J63" s="1">
        <f t="shared" si="7"/>
        <v>0</v>
      </c>
      <c r="K63" s="1">
        <f t="shared" si="8"/>
        <v>0</v>
      </c>
      <c r="L63" s="1">
        <f t="shared" si="9"/>
        <v>0</v>
      </c>
      <c r="M63" s="1">
        <f t="shared" si="10"/>
        <v>0</v>
      </c>
      <c r="N63" s="1">
        <f t="shared" si="11"/>
        <v>0</v>
      </c>
      <c r="O63" s="2">
        <f t="shared" si="12"/>
        <v>0</v>
      </c>
    </row>
    <row r="64" spans="1:15" s="23" customFormat="1" ht="71.25" x14ac:dyDescent="0.2">
      <c r="A64" s="31">
        <v>45</v>
      </c>
      <c r="B64" s="36" t="s">
        <v>44</v>
      </c>
      <c r="C64" s="32"/>
      <c r="D64" s="24">
        <v>6</v>
      </c>
      <c r="E64" s="33" t="s">
        <v>76</v>
      </c>
      <c r="F64" s="34"/>
      <c r="G64" s="27"/>
      <c r="H64" s="1">
        <f t="shared" si="0"/>
        <v>0</v>
      </c>
      <c r="I64" s="27"/>
      <c r="J64" s="1">
        <f t="shared" si="7"/>
        <v>0</v>
      </c>
      <c r="K64" s="1">
        <f t="shared" si="8"/>
        <v>0</v>
      </c>
      <c r="L64" s="1">
        <f t="shared" si="9"/>
        <v>0</v>
      </c>
      <c r="M64" s="1">
        <f t="shared" si="10"/>
        <v>0</v>
      </c>
      <c r="N64" s="1">
        <f t="shared" si="11"/>
        <v>0</v>
      </c>
      <c r="O64" s="2">
        <f t="shared" si="12"/>
        <v>0</v>
      </c>
    </row>
    <row r="65" spans="1:15" s="23" customFormat="1" ht="42" customHeight="1" thickBot="1" x14ac:dyDescent="0.25">
      <c r="A65" s="19"/>
      <c r="B65" s="65"/>
      <c r="C65" s="65"/>
      <c r="D65" s="65"/>
      <c r="E65" s="65"/>
      <c r="F65" s="65"/>
      <c r="G65" s="65"/>
      <c r="H65" s="65"/>
      <c r="I65" s="65"/>
      <c r="J65" s="65"/>
      <c r="K65" s="65"/>
      <c r="L65" s="66"/>
      <c r="M65" s="67" t="s">
        <v>35</v>
      </c>
      <c r="N65" s="68"/>
      <c r="O65" s="30">
        <f>SUMIF(G:G,0%,L:L)</f>
        <v>0</v>
      </c>
    </row>
    <row r="66" spans="1:15" s="23" customFormat="1" ht="39" customHeight="1" thickBot="1" x14ac:dyDescent="0.25">
      <c r="A66" s="51" t="s">
        <v>24</v>
      </c>
      <c r="B66" s="52"/>
      <c r="C66" s="52"/>
      <c r="D66" s="52"/>
      <c r="E66" s="52"/>
      <c r="F66" s="52"/>
      <c r="G66" s="52"/>
      <c r="H66" s="52"/>
      <c r="I66" s="52"/>
      <c r="J66" s="52"/>
      <c r="K66" s="52"/>
      <c r="L66" s="53"/>
      <c r="M66" s="67" t="s">
        <v>10</v>
      </c>
      <c r="N66" s="68"/>
      <c r="O66" s="4">
        <f>SUMIF(G:G,5%,L:L)</f>
        <v>0</v>
      </c>
    </row>
    <row r="67" spans="1:15" s="23" customFormat="1" ht="30" customHeight="1" x14ac:dyDescent="0.2">
      <c r="A67" s="42" t="s">
        <v>42</v>
      </c>
      <c r="B67" s="43"/>
      <c r="C67" s="43"/>
      <c r="D67" s="43"/>
      <c r="E67" s="43"/>
      <c r="F67" s="43"/>
      <c r="G67" s="43"/>
      <c r="H67" s="43"/>
      <c r="I67" s="43"/>
      <c r="J67" s="43"/>
      <c r="K67" s="43"/>
      <c r="L67" s="44"/>
      <c r="M67" s="67" t="s">
        <v>11</v>
      </c>
      <c r="N67" s="68"/>
      <c r="O67" s="4">
        <f>SUMIF(G:G,19%,L:L)</f>
        <v>0</v>
      </c>
    </row>
    <row r="68" spans="1:15" s="23" customFormat="1" ht="30" customHeight="1" x14ac:dyDescent="0.2">
      <c r="A68" s="45"/>
      <c r="B68" s="46"/>
      <c r="C68" s="46"/>
      <c r="D68" s="46"/>
      <c r="E68" s="46"/>
      <c r="F68" s="46"/>
      <c r="G68" s="46"/>
      <c r="H68" s="46"/>
      <c r="I68" s="46"/>
      <c r="J68" s="46"/>
      <c r="K68" s="46"/>
      <c r="L68" s="47"/>
      <c r="M68" s="69" t="s">
        <v>7</v>
      </c>
      <c r="N68" s="70"/>
      <c r="O68" s="5">
        <f>SUM(O65:O67)</f>
        <v>0</v>
      </c>
    </row>
    <row r="69" spans="1:15" s="23" customFormat="1" ht="30" customHeight="1" x14ac:dyDescent="0.2">
      <c r="A69" s="45"/>
      <c r="B69" s="46"/>
      <c r="C69" s="46"/>
      <c r="D69" s="46"/>
      <c r="E69" s="46"/>
      <c r="F69" s="46"/>
      <c r="G69" s="46"/>
      <c r="H69" s="46"/>
      <c r="I69" s="46"/>
      <c r="J69" s="46"/>
      <c r="K69" s="46"/>
      <c r="L69" s="47"/>
      <c r="M69" s="71" t="s">
        <v>12</v>
      </c>
      <c r="N69" s="72"/>
      <c r="O69" s="6">
        <f>ROUND(O66*5%,0)</f>
        <v>0</v>
      </c>
    </row>
    <row r="70" spans="1:15" s="23" customFormat="1" ht="30" customHeight="1" x14ac:dyDescent="0.2">
      <c r="A70" s="45"/>
      <c r="B70" s="46"/>
      <c r="C70" s="46"/>
      <c r="D70" s="46"/>
      <c r="E70" s="46"/>
      <c r="F70" s="46"/>
      <c r="G70" s="46"/>
      <c r="H70" s="46"/>
      <c r="I70" s="46"/>
      <c r="J70" s="46"/>
      <c r="K70" s="46"/>
      <c r="L70" s="47"/>
      <c r="M70" s="71" t="s">
        <v>13</v>
      </c>
      <c r="N70" s="72"/>
      <c r="O70" s="4">
        <f>ROUND(O67*19%,0)</f>
        <v>0</v>
      </c>
    </row>
    <row r="71" spans="1:15" s="23" customFormat="1" ht="30" customHeight="1" x14ac:dyDescent="0.2">
      <c r="A71" s="45"/>
      <c r="B71" s="46"/>
      <c r="C71" s="46"/>
      <c r="D71" s="46"/>
      <c r="E71" s="46"/>
      <c r="F71" s="46"/>
      <c r="G71" s="46"/>
      <c r="H71" s="46"/>
      <c r="I71" s="46"/>
      <c r="J71" s="46"/>
      <c r="K71" s="46"/>
      <c r="L71" s="47"/>
      <c r="M71" s="69" t="s">
        <v>14</v>
      </c>
      <c r="N71" s="70"/>
      <c r="O71" s="5">
        <f>SUM(O69:O70)</f>
        <v>0</v>
      </c>
    </row>
    <row r="72" spans="1:15" s="23" customFormat="1" ht="30" customHeight="1" x14ac:dyDescent="0.2">
      <c r="A72" s="45"/>
      <c r="B72" s="46"/>
      <c r="C72" s="46"/>
      <c r="D72" s="46"/>
      <c r="E72" s="46"/>
      <c r="F72" s="46"/>
      <c r="G72" s="46"/>
      <c r="H72" s="46"/>
      <c r="I72" s="46"/>
      <c r="J72" s="46"/>
      <c r="K72" s="46"/>
      <c r="L72" s="47"/>
      <c r="M72" s="67" t="s">
        <v>33</v>
      </c>
      <c r="N72" s="68"/>
      <c r="O72" s="4">
        <f>SUMIF(I:I,8%,N:N)</f>
        <v>0</v>
      </c>
    </row>
    <row r="73" spans="1:15" s="23" customFormat="1" ht="37.5" customHeight="1" x14ac:dyDescent="0.2">
      <c r="A73" s="45"/>
      <c r="B73" s="46"/>
      <c r="C73" s="46"/>
      <c r="D73" s="46"/>
      <c r="E73" s="46"/>
      <c r="F73" s="46"/>
      <c r="G73" s="46"/>
      <c r="H73" s="46"/>
      <c r="I73" s="46"/>
      <c r="J73" s="46"/>
      <c r="K73" s="46"/>
      <c r="L73" s="47"/>
      <c r="M73" s="87" t="s">
        <v>32</v>
      </c>
      <c r="N73" s="88"/>
      <c r="O73" s="5">
        <f>SUM(O72)</f>
        <v>0</v>
      </c>
    </row>
    <row r="74" spans="1:15" s="23" customFormat="1" ht="44.25" customHeight="1" x14ac:dyDescent="0.2">
      <c r="A74" s="48"/>
      <c r="B74" s="49"/>
      <c r="C74" s="49"/>
      <c r="D74" s="49"/>
      <c r="E74" s="49"/>
      <c r="F74" s="49"/>
      <c r="G74" s="49"/>
      <c r="H74" s="49"/>
      <c r="I74" s="49"/>
      <c r="J74" s="49"/>
      <c r="K74" s="49"/>
      <c r="L74" s="50"/>
      <c r="M74" s="87" t="s">
        <v>15</v>
      </c>
      <c r="N74" s="88"/>
      <c r="O74" s="5">
        <f>+O68+O71+O73</f>
        <v>0</v>
      </c>
    </row>
    <row r="77" spans="1:15" x14ac:dyDescent="0.25">
      <c r="B77" s="39"/>
      <c r="C77" s="29"/>
    </row>
    <row r="78" spans="1:15" x14ac:dyDescent="0.25">
      <c r="B78" s="63"/>
      <c r="C78" s="63"/>
    </row>
    <row r="79" spans="1:15" ht="15.75" thickBot="1" x14ac:dyDescent="0.3">
      <c r="B79" s="64"/>
      <c r="C79" s="64"/>
    </row>
    <row r="80" spans="1:15" x14ac:dyDescent="0.25">
      <c r="B80" s="54" t="s">
        <v>20</v>
      </c>
      <c r="C80" s="54"/>
    </row>
    <row r="82" spans="1:1" x14ac:dyDescent="0.25">
      <c r="A82" s="25" t="s">
        <v>43</v>
      </c>
    </row>
  </sheetData>
  <sheetProtection algorithmName="SHA-512" hashValue="+OqeZr2AKzMqBDMPbhQs0xTBp9cTS3U000ffpZAycukJkQF+N8AMyPT0pypFKQtiw47LXSRZyRvatQGAUhGWwQ==" saltValue="Ss8mQ1PDC/1W4nI5FG2oQQ==" spinCount="100000" sheet="1" selectLockedCells="1"/>
  <mergeCells count="30">
    <mergeCell ref="M71:N71"/>
    <mergeCell ref="M74:N74"/>
    <mergeCell ref="M72:N72"/>
    <mergeCell ref="M73:N73"/>
    <mergeCell ref="N2:O2"/>
    <mergeCell ref="N3:O3"/>
    <mergeCell ref="N4:O4"/>
    <mergeCell ref="N5:O5"/>
    <mergeCell ref="A2:A5"/>
    <mergeCell ref="D12:G12"/>
    <mergeCell ref="B2:M2"/>
    <mergeCell ref="B3:M3"/>
    <mergeCell ref="B4:M5"/>
    <mergeCell ref="A12:B16"/>
    <mergeCell ref="A10:B10"/>
    <mergeCell ref="A67:L74"/>
    <mergeCell ref="A66:L66"/>
    <mergeCell ref="B80:C80"/>
    <mergeCell ref="D14:G14"/>
    <mergeCell ref="D16:G16"/>
    <mergeCell ref="F10:G10"/>
    <mergeCell ref="L10:N10"/>
    <mergeCell ref="B78:C79"/>
    <mergeCell ref="B65:L65"/>
    <mergeCell ref="M65:N65"/>
    <mergeCell ref="M66:N66"/>
    <mergeCell ref="M67:N67"/>
    <mergeCell ref="M68:N68"/>
    <mergeCell ref="M69:N69"/>
    <mergeCell ref="M70:N70"/>
  </mergeCells>
  <dataValidations count="1">
    <dataValidation type="whole" allowBlank="1" showInputMessage="1" showErrorMessage="1" sqref="F20:F6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G20:G64</xm:sqref>
        </x14:dataValidation>
        <x14:dataValidation type="list" allowBlank="1" showInputMessage="1" showErrorMessage="1">
          <x14:formula1>
            <xm:f>Hoja2!$F$7:$F$8</xm:f>
          </x14:formula1>
          <xm:sqref>I20:I64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COMPRAS</cp:lastModifiedBy>
  <cp:lastPrinted>2023-04-13T14:09:34Z</cp:lastPrinted>
  <dcterms:created xsi:type="dcterms:W3CDTF">2017-04-28T13:22:52Z</dcterms:created>
  <dcterms:modified xsi:type="dcterms:W3CDTF">2023-04-14T19:56:15Z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