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SIMULACION LABORATORIO\PUBLICAR\"/>
    </mc:Choice>
  </mc:AlternateContent>
  <bookViews>
    <workbookView xWindow="0" yWindow="0" windowWidth="21600" windowHeight="9600"/>
  </bookViews>
  <sheets>
    <sheet name="Cotización" sheetId="1" r:id="rId1"/>
    <sheet name="Hoja2" sheetId="2" state="hidden" r:id="rId2"/>
  </sheets>
  <definedNames>
    <definedName name="_xlnm.Print_Area" localSheetId="0">Cotización!$A$1:$O$91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K41" i="1"/>
  <c r="L41" i="1"/>
  <c r="M41" i="1" s="1"/>
  <c r="J42" i="1"/>
  <c r="K42" i="1"/>
  <c r="L42" i="1"/>
  <c r="M42" i="1" s="1"/>
  <c r="J43" i="1"/>
  <c r="K43" i="1"/>
  <c r="L43" i="1"/>
  <c r="M43" i="1" s="1"/>
  <c r="J44" i="1"/>
  <c r="K44" i="1"/>
  <c r="L44" i="1"/>
  <c r="N44" i="1" s="1"/>
  <c r="M44" i="1"/>
  <c r="J45" i="1"/>
  <c r="K45" i="1"/>
  <c r="L45" i="1"/>
  <c r="M45" i="1" s="1"/>
  <c r="J46" i="1"/>
  <c r="K46" i="1"/>
  <c r="L46" i="1"/>
  <c r="M46" i="1"/>
  <c r="N46" i="1"/>
  <c r="O46" i="1"/>
  <c r="J47" i="1"/>
  <c r="K47" i="1"/>
  <c r="L47" i="1"/>
  <c r="M47" i="1" s="1"/>
  <c r="J48" i="1"/>
  <c r="K48" i="1"/>
  <c r="L48" i="1"/>
  <c r="M48" i="1" s="1"/>
  <c r="O48" i="1" s="1"/>
  <c r="N48" i="1"/>
  <c r="J49" i="1"/>
  <c r="K49" i="1"/>
  <c r="L49" i="1"/>
  <c r="M49" i="1" s="1"/>
  <c r="J50" i="1"/>
  <c r="K50" i="1"/>
  <c r="L50" i="1"/>
  <c r="M50" i="1" s="1"/>
  <c r="J51" i="1"/>
  <c r="K51" i="1"/>
  <c r="L51" i="1"/>
  <c r="M51" i="1" s="1"/>
  <c r="J52" i="1"/>
  <c r="K52" i="1"/>
  <c r="L52" i="1"/>
  <c r="N52" i="1" s="1"/>
  <c r="M52" i="1"/>
  <c r="J53" i="1"/>
  <c r="K53" i="1"/>
  <c r="L53" i="1"/>
  <c r="M53" i="1" s="1"/>
  <c r="J54" i="1"/>
  <c r="K54" i="1"/>
  <c r="L54" i="1"/>
  <c r="M54" i="1"/>
  <c r="N54" i="1"/>
  <c r="O54" i="1"/>
  <c r="J55" i="1"/>
  <c r="K55" i="1"/>
  <c r="L55" i="1"/>
  <c r="M55" i="1" s="1"/>
  <c r="J56" i="1"/>
  <c r="K56" i="1"/>
  <c r="L56" i="1"/>
  <c r="M56" i="1" s="1"/>
  <c r="O56" i="1" s="1"/>
  <c r="N56" i="1"/>
  <c r="J57" i="1"/>
  <c r="K57" i="1"/>
  <c r="L57" i="1"/>
  <c r="M57" i="1" s="1"/>
  <c r="J58" i="1"/>
  <c r="K58" i="1"/>
  <c r="L58" i="1"/>
  <c r="M58" i="1" s="1"/>
  <c r="J59" i="1"/>
  <c r="K59" i="1"/>
  <c r="L59" i="1"/>
  <c r="M59" i="1" s="1"/>
  <c r="J60" i="1"/>
  <c r="K60" i="1"/>
  <c r="L60" i="1"/>
  <c r="N60" i="1" s="1"/>
  <c r="M60" i="1"/>
  <c r="J61" i="1"/>
  <c r="K61" i="1"/>
  <c r="L61" i="1"/>
  <c r="M61" i="1" s="1"/>
  <c r="J62" i="1"/>
  <c r="K62" i="1"/>
  <c r="L62" i="1"/>
  <c r="M62" i="1"/>
  <c r="N62" i="1"/>
  <c r="O62" i="1"/>
  <c r="J63" i="1"/>
  <c r="K63" i="1"/>
  <c r="L63" i="1"/>
  <c r="M63" i="1" s="1"/>
  <c r="J64" i="1"/>
  <c r="K64" i="1"/>
  <c r="L64" i="1"/>
  <c r="M64" i="1" s="1"/>
  <c r="O64" i="1" s="1"/>
  <c r="N64" i="1"/>
  <c r="J65" i="1"/>
  <c r="K65" i="1"/>
  <c r="L65" i="1"/>
  <c r="M65" i="1" s="1"/>
  <c r="J66" i="1"/>
  <c r="K66" i="1"/>
  <c r="L66" i="1"/>
  <c r="M66" i="1" s="1"/>
  <c r="J67" i="1"/>
  <c r="K67" i="1"/>
  <c r="L67" i="1"/>
  <c r="M67" i="1" s="1"/>
  <c r="J68" i="1"/>
  <c r="K68" i="1"/>
  <c r="L68" i="1"/>
  <c r="N68" i="1" s="1"/>
  <c r="M68" i="1"/>
  <c r="J69" i="1"/>
  <c r="K69" i="1"/>
  <c r="L69" i="1"/>
  <c r="M69" i="1" s="1"/>
  <c r="J70" i="1"/>
  <c r="K70" i="1"/>
  <c r="L70" i="1"/>
  <c r="M70" i="1"/>
  <c r="N70" i="1"/>
  <c r="O70" i="1"/>
  <c r="J71" i="1"/>
  <c r="K71" i="1"/>
  <c r="L71" i="1"/>
  <c r="M71" i="1" s="1"/>
  <c r="J72" i="1"/>
  <c r="K72" i="1"/>
  <c r="L72" i="1"/>
  <c r="M72" i="1" s="1"/>
  <c r="O72" i="1" s="1"/>
  <c r="N72" i="1"/>
  <c r="J73" i="1"/>
  <c r="K73" i="1"/>
  <c r="L73" i="1"/>
  <c r="M73" i="1" s="1"/>
  <c r="O66" i="1" l="1"/>
  <c r="O58" i="1"/>
  <c r="O50" i="1"/>
  <c r="O42" i="1"/>
  <c r="N66" i="1"/>
  <c r="N58" i="1"/>
  <c r="N50" i="1"/>
  <c r="N42" i="1"/>
  <c r="O68" i="1"/>
  <c r="O60" i="1"/>
  <c r="O52" i="1"/>
  <c r="O44" i="1"/>
  <c r="N73" i="1"/>
  <c r="O73" i="1" s="1"/>
  <c r="N71" i="1"/>
  <c r="O71" i="1" s="1"/>
  <c r="N69" i="1"/>
  <c r="O69" i="1" s="1"/>
  <c r="N67" i="1"/>
  <c r="O67" i="1" s="1"/>
  <c r="N65" i="1"/>
  <c r="O65" i="1" s="1"/>
  <c r="N63" i="1"/>
  <c r="O63" i="1" s="1"/>
  <c r="N61" i="1"/>
  <c r="O61" i="1" s="1"/>
  <c r="N59" i="1"/>
  <c r="O59" i="1" s="1"/>
  <c r="N57" i="1"/>
  <c r="O57" i="1" s="1"/>
  <c r="N55" i="1"/>
  <c r="O55" i="1" s="1"/>
  <c r="N53" i="1"/>
  <c r="O53" i="1" s="1"/>
  <c r="N51" i="1"/>
  <c r="O51" i="1" s="1"/>
  <c r="N49" i="1"/>
  <c r="O49" i="1" s="1"/>
  <c r="N47" i="1"/>
  <c r="O47" i="1" s="1"/>
  <c r="N45" i="1"/>
  <c r="O45" i="1" s="1"/>
  <c r="N43" i="1"/>
  <c r="O43" i="1" s="1"/>
  <c r="N41" i="1"/>
  <c r="O41" i="1" s="1"/>
  <c r="J21" i="1" l="1"/>
  <c r="K21" i="1"/>
  <c r="L21" i="1"/>
  <c r="N21" i="1" s="1"/>
  <c r="M21" i="1"/>
  <c r="J22" i="1"/>
  <c r="K22" i="1"/>
  <c r="L22" i="1"/>
  <c r="M22" i="1" s="1"/>
  <c r="J23" i="1"/>
  <c r="K23" i="1" s="1"/>
  <c r="L23" i="1"/>
  <c r="N23" i="1" s="1"/>
  <c r="M23" i="1"/>
  <c r="J24" i="1"/>
  <c r="K24" i="1" s="1"/>
  <c r="L24" i="1"/>
  <c r="M24" i="1" s="1"/>
  <c r="J25" i="1"/>
  <c r="K25" i="1" s="1"/>
  <c r="L25" i="1"/>
  <c r="N25" i="1" s="1"/>
  <c r="J26" i="1"/>
  <c r="K26" i="1"/>
  <c r="L26" i="1"/>
  <c r="M26" i="1" s="1"/>
  <c r="J27" i="1"/>
  <c r="K27" i="1"/>
  <c r="L27" i="1"/>
  <c r="N27" i="1" s="1"/>
  <c r="M27" i="1"/>
  <c r="J28" i="1"/>
  <c r="K28" i="1" s="1"/>
  <c r="L28" i="1"/>
  <c r="M28" i="1"/>
  <c r="N28" i="1"/>
  <c r="J29" i="1"/>
  <c r="K29" i="1"/>
  <c r="L29" i="1"/>
  <c r="N29" i="1" s="1"/>
  <c r="J30" i="1"/>
  <c r="K30" i="1"/>
  <c r="L30" i="1"/>
  <c r="M30" i="1" s="1"/>
  <c r="N30" i="1"/>
  <c r="J31" i="1"/>
  <c r="K31" i="1" s="1"/>
  <c r="L31" i="1"/>
  <c r="N31" i="1" s="1"/>
  <c r="M31" i="1"/>
  <c r="J32" i="1"/>
  <c r="K32" i="1"/>
  <c r="L32" i="1"/>
  <c r="M32" i="1"/>
  <c r="N32" i="1"/>
  <c r="J33" i="1"/>
  <c r="K33" i="1"/>
  <c r="L33" i="1"/>
  <c r="N33" i="1" s="1"/>
  <c r="J34" i="1"/>
  <c r="K34" i="1"/>
  <c r="L34" i="1"/>
  <c r="N34" i="1" s="1"/>
  <c r="M34" i="1"/>
  <c r="J35" i="1"/>
  <c r="K35" i="1" s="1"/>
  <c r="L35" i="1"/>
  <c r="N35" i="1" s="1"/>
  <c r="J36" i="1"/>
  <c r="K36" i="1" s="1"/>
  <c r="L36" i="1"/>
  <c r="N36" i="1" s="1"/>
  <c r="J37" i="1"/>
  <c r="K37" i="1"/>
  <c r="L37" i="1"/>
  <c r="N37" i="1" s="1"/>
  <c r="J38" i="1"/>
  <c r="K38" i="1"/>
  <c r="L38" i="1"/>
  <c r="M38" i="1" s="1"/>
  <c r="N38" i="1"/>
  <c r="J39" i="1"/>
  <c r="L39" i="1"/>
  <c r="N39" i="1" s="1"/>
  <c r="M39" i="1"/>
  <c r="J40" i="1"/>
  <c r="K40" i="1" s="1"/>
  <c r="L40" i="1"/>
  <c r="M40" i="1"/>
  <c r="N40" i="1"/>
  <c r="O30" i="1" l="1"/>
  <c r="O40" i="1"/>
  <c r="M36" i="1"/>
  <c r="N22" i="1"/>
  <c r="M29" i="1"/>
  <c r="O22" i="1"/>
  <c r="M35" i="1"/>
  <c r="O32" i="1"/>
  <c r="O38" i="1"/>
  <c r="O34" i="1"/>
  <c r="O28" i="1"/>
  <c r="N26" i="1"/>
  <c r="O26" i="1" s="1"/>
  <c r="M33" i="1"/>
  <c r="O33" i="1" s="1"/>
  <c r="M37" i="1"/>
  <c r="O37" i="1" s="1"/>
  <c r="M25" i="1"/>
  <c r="O36" i="1"/>
  <c r="N24" i="1"/>
  <c r="O24" i="1" s="1"/>
  <c r="O39" i="1"/>
  <c r="O35" i="1"/>
  <c r="O31" i="1"/>
  <c r="O29" i="1"/>
  <c r="O27" i="1"/>
  <c r="O25" i="1"/>
  <c r="O23" i="1"/>
  <c r="O21" i="1"/>
  <c r="H20" i="1"/>
  <c r="H39" i="1"/>
  <c r="K39" i="1" s="1"/>
  <c r="J20" i="1" l="1"/>
  <c r="L20" i="1"/>
  <c r="M20" i="1" s="1"/>
  <c r="O75" i="1"/>
  <c r="O78" i="1" s="1"/>
  <c r="N20" i="1" l="1"/>
  <c r="O20" i="1" s="1"/>
  <c r="K20" i="1"/>
  <c r="O81" i="1"/>
  <c r="O74" i="1"/>
  <c r="O82" i="1" l="1"/>
  <c r="O76" i="1" l="1"/>
  <c r="O79" i="1" l="1"/>
  <c r="O80" i="1" s="1"/>
  <c r="O77" i="1"/>
  <c r="O8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<sst xmlns="http://schemas.openxmlformats.org/spreadsheetml/2006/main" count="153" uniqueCount="99">
  <si>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</si>
  <si>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</si>
  <si>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</si>
  <si>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</si>
  <si>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</si>
  <si>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</si>
  <si>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</si>
  <si>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</si>
  <si>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</si>
  <si>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</si>
  <si>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</si>
  <si>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</si>
  <si>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</si>
  <si>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</si>
  <si>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</si>
  <si>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</si>
  <si>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</si>
  <si>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</si>
  <si>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</si>
  <si>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</si>
  <si>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</si>
  <si>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</si>
  <si>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</si>
  <si>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</si>
  <si>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</si>
  <si>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</si>
  <si>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</si>
  <si>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</si>
  <si>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</si>
  <si>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</si>
  <si>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</si>
  <si>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</si>
  <si>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</si>
  <si>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</si>
  <si>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</si>
  <si>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</si>
  <si>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</si>
  <si>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</si>
  <si>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</si>
  <si>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</si>
  <si>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</si>
  <si>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</si>
  <si>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</si>
  <si>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</si>
  <si>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UNIDAD</t>
  </si>
  <si>
    <t>Diapason con sordinas de acero o pesas acusticas, c 256 Hz , presentacion por unidad</t>
  </si>
  <si>
    <t>Diapason con sordinas de acero o pesas acusticas de c512 Hz , presentacion por unidad</t>
  </si>
  <si>
    <t>Diapason Medico De Aluminio De 128hz Con Pesas No Magnetico X unidad</t>
  </si>
  <si>
    <t>Kid de tensiometro con fonendoscopio doble campana por unidad</t>
  </si>
  <si>
    <t>Papel Para Electrocardiografo Ecg Se-3- Edan X 10</t>
  </si>
  <si>
    <t>Cystoflo Sistema Para Drenaje Urinario</t>
  </si>
  <si>
    <t>Paquete x 100 unidades para muestras de orina, capacidad de 33 cc .Libres de patogenos</t>
  </si>
  <si>
    <t>Insentivo respiratorio de tres balones</t>
  </si>
  <si>
    <t>Insentivo respiratorio Rsb</t>
  </si>
  <si>
    <t>inhalocamara pediatrica</t>
  </si>
  <si>
    <t>Inhalocamara adulto</t>
  </si>
  <si>
    <t>Pilas Tipo C mediana por par</t>
  </si>
  <si>
    <t>Pila cuadrada 9 voltios x unidad</t>
  </si>
  <si>
    <t>Equipo de organos de los sentidos</t>
  </si>
  <si>
    <t>Paño para la limpieza de salud / paciente y tareas de secado, rollo fluido centrico. Rollo jumbo. Color blanco</t>
  </si>
  <si>
    <t>Electrodos Pediatrico Ecg Electrocardiograma Pqt X 50 Unds</t>
  </si>
  <si>
    <t>Electrodos Ecg Electrocardiograma para adulto paqueteX50 unidades</t>
  </si>
  <si>
    <t>Termometros digitales</t>
  </si>
  <si>
    <t>Basculas pesa personas analogica de 130 kg de capacidad por unidad</t>
  </si>
  <si>
    <t>Torniquete Desechable En Goma - Rollo X 25 Piezas</t>
  </si>
  <si>
    <t>Gasa hospitalaria tejida, insumo para recortar y elaborar requerido para asepsia de piel, limpieza de heridas y otros, presentacion en rollo por 100 yardas de 36".</t>
  </si>
  <si>
    <t>Esparadrapo de micropore de color piel, cinta adhesiva para fijar vendajes y dispositivos de diferentes procedimientos, rollo de 2" x 10 yardas caja por 6 unidades</t>
  </si>
  <si>
    <t>Toalla desechable para manos, de papel color blanco, 24 paquetes de 150 hojas.</t>
  </si>
  <si>
    <t>Tapabocas Desechables, tela quirurgica antifluido 3 capas con filtro de alta densidad, con barra de ajuste nasal. Uso como barrera fisica medidas de Bioseguridad. Presentacion Caja dispensadora por 50 Unidades.</t>
  </si>
  <si>
    <t>Polainas azules desechables, en tela no tejida para proteccion, usos en industrias alimenticias, salud, farmaceuticas y esteticas. Presentacion bolsa por 100 unidades (50 pares).</t>
  </si>
  <si>
    <t>Gorro desechable tipo oruga, de color azul, de 18 gramos, fabricado en polipropileno no tejido, con diseno de 18" de diametro, con elastico de sujecion. Presentacion paquete por 100 unidades.</t>
  </si>
  <si>
    <t>Guante de latex para examen, talla L, polvoreado, libre de polvo, no esteril, clase de riesgo: Clase I, elaborado en latex de caucho natural grado alto de color natural, ambidiestros, lisos, puno reforzado, biodegradables, desechables, dedos nivelados polvoreados con USP Silicato de Magnesio y no polvoreados,  medidas: largo 240 mm, ancho de la palma 104 mm, 7 gramos por unidad. caja plegadiza x 100 unidades (50 pares).</t>
  </si>
  <si>
    <t>Guante de latex para examen, talla M, polvoreado, libre de polvo, no esteril, clase de riesgo: Clase I, elaborado en latex de caucho natural grado alto de color natural, ambidiestros, lisos, puno reforzado, biodegradables, desechables, dedos nivelados polvoreados con USP Silicato de Magnesio y no polvoreados,  medidas: largo 240 mm, ancho de la palma 104 mm, 7 gramos por unidad. caja plegadiza x 100 unidades (50 pares).</t>
  </si>
  <si>
    <t>Guante de latex para examen, talla S, polvoreado, libre de polvo, no esteril, clase de riesgo: Clase I, elaborado en latex de caucho natural grado alto de color natural, ambidiestros, lisos, puno reforzado, biodegradables, desechables, dedos nivelados polvoreados con USP Silicato de Magnesio y no polvoreados, talla S, medidas: largo 240 mm, ancho de la palma 104 mm, 7 gramos por unidad. caja plegadiza x 100 unidades (50 pares).</t>
  </si>
  <si>
    <t>Guante esteril, para cirugia, esterilizado por rayos gama, elaborado en latex natural.entalcado, dedos rectos y manga con orillo. Poseen superficie micro-rugosa. Barrera fisica libre de pirogenos para medidas de Bioseguridad, Talla 7.5 presentacion caja dispensadora por 50 pares.</t>
  </si>
  <si>
    <t>Guante esteril, para cirugia, esterilizado por rayos gama, elaborado en latex natural. entalcado, dedos rectos y manga con orillo. Poseen superficie micro-rugosa. Barrera fisica libre de pirogenos para medidas de Bioseguridad, Talla 6.5 presentacion caja dispensadora por 50 pares.</t>
  </si>
  <si>
    <t>Bata quirurgica manga larga, desechable, antifluidos, color azul, tela quirurgica, tiene sujetadores externos elaborados en la misma tela y puno en resorte ajustado. Largo 95 cm. Ancho 65 cm aproximado elemento de barrera para aplicar medidas de bioseguridad.</t>
  </si>
  <si>
    <t>Solucion dextroxa al 0.5%, con electrolitos para administracion, diluciones y limpieza aseptica, presentacion en bolsa de 500 cc</t>
  </si>
  <si>
    <t>Solucion Lactato de Ringer, con electrolitos para administracion intravenosa, bolsa x 500 ml,</t>
  </si>
  <si>
    <t>Solucion salina al 0.9%, con electrolitos para administracion, diluciones y limpieza aseptica, presentacion en bolsa de 500 cc</t>
  </si>
  <si>
    <t>Jeringa desechable de 10cc, caja por 100 unidades. con aguja desmontable</t>
  </si>
  <si>
    <t>Jeringa desechable de 5cc, caja por 100 unidades. con aguja desmontable</t>
  </si>
  <si>
    <t>Equipo de Microgoteo de venoclisis (pediatrico), SIN AGUJA, Dispositivo administracion de liquidos endovenosos</t>
  </si>
  <si>
    <t>Equipo de Macrogoteo de venoclisis (adulto), SIN AGUJA, Dispositivo administracion de liquidos endovenosos</t>
  </si>
  <si>
    <t>Cateter Yelco numero 20, cateter intravenoso, esteril, dispositivo para canalizacion de venas, con sistema de bioseguridad pasivo, doble acceso en Y que permite la administracion de dos fluidos en forma simultanea y/o intermitente, caja por 50 unidades</t>
  </si>
  <si>
    <t>Cateter Yelco numero 24, cateter intravenoso, esteril, dispositivo para canalizacion de venas, con sistema de bioseguridad pasivo, doble acceso en Y que permite la administracion de dos fluidos en forma simultanea y/o intermitente, caja por 50 unidades</t>
  </si>
  <si>
    <t>Cateter Yelco numero 22, cateter intravenoso, esteril, dispositivo para canalizacion de venas, con sistema de bioseguridad pasivo, doble acceso en Y que permite la administracion de dos fluidos en forma simultanea y/o intermitente, caja por 50 unidades</t>
  </si>
  <si>
    <t>Esparadrapo de tela tipo hospitalario, en tela de algodon con soporte en latex, oxido de zinc y lanolina no hipoalergico, presentacion tubo por 5 rollos, surtido asi: 1 rollo de 1", 2 rollos de 2", 1 rollo de 3", y 1 rollo de 4"</t>
  </si>
  <si>
    <t>Guante esteril, para cirugia, esterilizado por rayos gama, elaborado en latex natural. entalcado, dedos rectos y manga con orillo. Poseen superficie micro-rugosa. Barrera fisica libre de pirogenos para medidas de Bioseguridad, Talla 8 presentacion caja dispensadora por 50 pares.</t>
  </si>
  <si>
    <t>Guante esteril, para cirugia, esterilizado por rayos gama, elaborado en latex natural. , entalcado, dedos rectos y manga con orillo. Poseen superficie micro-rugosa. Barrera fisica libre de pirogenos para medidas de Bioseguridad, Talla 7 presentacion caja dispensadora por 50 pares.</t>
  </si>
  <si>
    <t>Mascara Tapabocas N95 X Caja 20Unidades.</t>
  </si>
  <si>
    <t>Jabon Quirurgico, solucion antiseptica a base de Clorexidina 4% y cetrimina al 0.05%, cada 100 ml contiene: clorhexidina digluconato 4 gr, cetrimina 1 g, excipientes (Isopropanl 0.5g, viscosanes, humectantes, emolientes, detergentes), csp 100 ml. Presentacion galon por 3.750 CC.</t>
  </si>
  <si>
    <t>Alcohol glicerinado, gel antiseptico para manos. Contenido 3750 cc. Cada 100ml de contiene: alcohol isopropilico (isopropanol) 70ml, alcohol etilico (etanol) 5ml, gelificantes, emolientes y excipientes. Antiseptico en gel para manos asocia la accion del ALCOHOL ISOPROPILICO con sustancias gelificantes y emolientes.</t>
  </si>
  <si>
    <t>Sonda foley de 3 vias calibre N°12 caja por 10 unidades.</t>
  </si>
  <si>
    <t>Tubo de laboratorio tapa amarilla ADULTO con aditivo por 5 ml, caja por 100 unidades.</t>
  </si>
  <si>
    <t>Tubo de laboratorio tapa azul ADULTO por 2.7 ml 13x75 presentacion caja por 100 unidades.</t>
  </si>
  <si>
    <t>Linterna medica de diagnostico</t>
  </si>
  <si>
    <t>Tubo al vacio tapon rojo plastico, tapon convencional * NEONATAL, con aditivo edta k2 unidad de venta: caja por 100 unidades.</t>
  </si>
  <si>
    <t>Tubo al vacio tapon lila plastico, ADULTO, tapon convencional de 4.0 ml (13 x 75 mm) con aditivo edta k2 unidad de venta: caja por 100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</si>
</sst>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1"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2"/>
  <sheetViews>
    <sheetView tabSelected="1" zoomScale="70" zoomScaleNormal="70" zoomScaleSheetLayoutView="70" zoomScalePageLayoutView="55" workbookViewId="0">
      <selection activeCell="F25" sqref="F2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1</v>
      </c>
      <c r="O2" s="72"/>
    </row>
    <row r="3" spans="1:15" ht="15.75" customHeight="1" x14ac:dyDescent="0.25">
      <c r="A3" s="60"/>
      <c r="B3" s="67" t="s">
        <v>2</v>
      </c>
      <c r="C3" s="67"/>
      <c r="D3" s="67"/>
      <c r="E3" s="67"/>
      <c r="F3" s="67"/>
      <c r="G3" s="67"/>
      <c r="H3" s="67"/>
      <c r="I3" s="67"/>
      <c r="J3" s="67"/>
      <c r="K3" s="67"/>
      <c r="L3" s="67"/>
      <c r="M3" s="67"/>
      <c r="N3" s="72" t="s">
        <v>3</v>
      </c>
      <c r="O3" s="72"/>
    </row>
    <row r="4" spans="1:15" ht="16.5" customHeight="1" x14ac:dyDescent="0.25">
      <c r="A4" s="60"/>
      <c r="B4" s="67" t="s">
        <v>4</v>
      </c>
      <c r="C4" s="67"/>
      <c r="D4" s="67"/>
      <c r="E4" s="67"/>
      <c r="F4" s="67"/>
      <c r="G4" s="67"/>
      <c r="H4" s="67"/>
      <c r="I4" s="67"/>
      <c r="J4" s="67"/>
      <c r="K4" s="67"/>
      <c r="L4" s="67"/>
      <c r="M4" s="67"/>
      <c r="N4" s="72" t="s">
        <v>5</v>
      </c>
      <c r="O4" s="72"/>
    </row>
    <row r="5" spans="1:15" ht="15" customHeight="1" x14ac:dyDescent="0.25">
      <c r="A5" s="60"/>
      <c r="B5" s="67"/>
      <c r="C5" s="67"/>
      <c r="D5" s="67"/>
      <c r="E5" s="67"/>
      <c r="F5" s="67"/>
      <c r="G5" s="67"/>
      <c r="H5" s="67"/>
      <c r="I5" s="67"/>
      <c r="J5" s="67"/>
      <c r="K5" s="67"/>
      <c r="L5" s="67"/>
      <c r="M5" s="67"/>
      <c r="N5" s="72" t="s">
        <v>6</v>
      </c>
      <c r="O5" s="72"/>
    </row>
    <row r="7" spans="1:15" x14ac:dyDescent="0.25">
      <c r="A7" s="11" t="s">
        <v>7</v>
      </c>
    </row>
    <row r="8" spans="1:15" x14ac:dyDescent="0.25">
      <c r="A8" s="11"/>
    </row>
    <row r="9" spans="1:15" x14ac:dyDescent="0.25">
      <c r="A9" s="12" t="s">
        <v>8</v>
      </c>
    </row>
    <row r="10" spans="1:15" ht="25.5" customHeight="1" x14ac:dyDescent="0.25">
      <c r="A10" s="41" t="s">
        <v>9</v>
      </c>
      <c r="B10" s="41"/>
      <c r="C10" s="13"/>
      <c r="E10" s="14" t="s">
        <v>10</v>
      </c>
      <c r="F10" s="46"/>
      <c r="G10" s="47"/>
      <c r="K10" s="15" t="s">
        <v>11</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12</v>
      </c>
      <c r="B12" s="62"/>
      <c r="C12" s="19"/>
      <c r="D12" s="43" t="s">
        <v>13</v>
      </c>
      <c r="E12" s="44"/>
      <c r="F12" s="44"/>
      <c r="G12" s="45"/>
      <c r="H12" s="7"/>
      <c r="I12" s="27"/>
      <c r="J12" s="27"/>
      <c r="K12" s="17"/>
    </row>
    <row r="13" spans="1:15" ht="15.75" thickBot="1" x14ac:dyDescent="0.3">
      <c r="A13" s="63"/>
      <c r="B13" s="64"/>
      <c r="C13" s="19"/>
      <c r="D13" s="18"/>
      <c r="E13" s="16"/>
      <c r="F13" s="16"/>
      <c r="G13" s="16"/>
      <c r="K13" s="17"/>
    </row>
    <row r="14" spans="1:15" ht="30" customHeight="1" thickBot="1" x14ac:dyDescent="0.3">
      <c r="A14" s="63"/>
      <c r="B14" s="64"/>
      <c r="C14" s="19"/>
      <c r="D14" s="43" t="s">
        <v>14</v>
      </c>
      <c r="E14" s="44"/>
      <c r="F14" s="44"/>
      <c r="G14" s="45"/>
      <c r="H14" s="7"/>
      <c r="I14" s="27"/>
      <c r="J14" s="27"/>
      <c r="K14" s="17"/>
    </row>
    <row r="15" spans="1:15" ht="18.75" customHeight="1" thickBot="1" x14ac:dyDescent="0.3">
      <c r="A15" s="63"/>
      <c r="B15" s="64"/>
      <c r="C15" s="19"/>
      <c r="E15" s="16"/>
      <c r="F15" s="16"/>
      <c r="G15" s="16"/>
      <c r="K15" s="17"/>
    </row>
    <row r="16" spans="1:15" ht="24" customHeight="1" thickBot="1" x14ac:dyDescent="0.3">
      <c r="A16" s="65"/>
      <c r="B16" s="66"/>
      <c r="C16" s="19"/>
      <c r="D16" s="43" t="s">
        <v>15</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51" customHeight="1" x14ac:dyDescent="0.25">
      <c r="A20" s="29">
        <v>1</v>
      </c>
      <c r="B20" s="34" t="s">
        <v>45</v>
      </c>
      <c r="C20" s="30"/>
      <c r="D20" s="23">
        <v>2</v>
      </c>
      <c r="E20" s="31" t="s">
        <v>44</v>
      </c>
      <c r="F20" s="33"/>
      <c r="G20" s="26">
        <v>0</v>
      </c>
      <c r="H20" s="1">
        <f>+ROUND(F20*G20,0)</f>
        <v>0</v>
      </c>
      <c r="I20" s="26">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51" customHeight="1" x14ac:dyDescent="0.25">
      <c r="A21" s="29">
        <v>2</v>
      </c>
      <c r="B21" s="34" t="s">
        <v>46</v>
      </c>
      <c r="C21" s="30"/>
      <c r="D21" s="23">
        <v>2</v>
      </c>
      <c r="E21" s="31" t="s">
        <v>44</v>
      </c>
      <c r="F21" s="33"/>
      <c r="G21" s="26">
        <v>0</v>
      </c>
      <c r="H21" s="1"/>
      <c r="I21" s="26">
        <v>0</v>
      </c>
      <c r="J21" s="1">
        <f t="shared" ref="J21:J73" si="6">ROUND(F21*I21,0)</f>
        <v>0</v>
      </c>
      <c r="K21" s="1">
        <f t="shared" ref="K21:K73" si="7">ROUND(F21+H21+J21,0)</f>
        <v>0</v>
      </c>
      <c r="L21" s="1">
        <f t="shared" ref="L21:L73" si="8">ROUND(F21*D21,0)</f>
        <v>0</v>
      </c>
      <c r="M21" s="1">
        <f t="shared" ref="M21:M73" si="9">ROUND(L21*G21,0)</f>
        <v>0</v>
      </c>
      <c r="N21" s="1">
        <f t="shared" ref="N21:N73" si="10">ROUND(L21*I21,0)</f>
        <v>0</v>
      </c>
      <c r="O21" s="2">
        <f t="shared" ref="O21:O73" si="11">ROUND(L21+N21+M21,0)</f>
        <v>0</v>
      </c>
    </row>
    <row r="22" spans="1:15" s="22" customFormat="1" ht="51" customHeight="1" x14ac:dyDescent="0.25">
      <c r="A22" s="29">
        <v>3</v>
      </c>
      <c r="B22" s="34" t="s">
        <v>47</v>
      </c>
      <c r="C22" s="30"/>
      <c r="D22" s="23">
        <v>2</v>
      </c>
      <c r="E22" s="31" t="s">
        <v>44</v>
      </c>
      <c r="F22" s="33"/>
      <c r="G22" s="26">
        <v>0</v>
      </c>
      <c r="H22" s="1"/>
      <c r="I22" s="26">
        <v>0</v>
      </c>
      <c r="J22" s="1">
        <f t="shared" si="6"/>
        <v>0</v>
      </c>
      <c r="K22" s="1">
        <f t="shared" si="7"/>
        <v>0</v>
      </c>
      <c r="L22" s="1">
        <f t="shared" si="8"/>
        <v>0</v>
      </c>
      <c r="M22" s="1">
        <f t="shared" si="9"/>
        <v>0</v>
      </c>
      <c r="N22" s="1">
        <f t="shared" si="10"/>
        <v>0</v>
      </c>
      <c r="O22" s="2">
        <f t="shared" si="11"/>
        <v>0</v>
      </c>
    </row>
    <row r="23" spans="1:15" s="22" customFormat="1" ht="51" customHeight="1" x14ac:dyDescent="0.25">
      <c r="A23" s="29">
        <v>4</v>
      </c>
      <c r="B23" s="34" t="s">
        <v>48</v>
      </c>
      <c r="C23" s="30"/>
      <c r="D23" s="23">
        <v>6</v>
      </c>
      <c r="E23" s="31" t="s">
        <v>44</v>
      </c>
      <c r="F23" s="33"/>
      <c r="G23" s="26">
        <v>0</v>
      </c>
      <c r="H23" s="1"/>
      <c r="I23" s="26">
        <v>0</v>
      </c>
      <c r="J23" s="1">
        <f t="shared" si="6"/>
        <v>0</v>
      </c>
      <c r="K23" s="1">
        <f t="shared" si="7"/>
        <v>0</v>
      </c>
      <c r="L23" s="1">
        <f t="shared" si="8"/>
        <v>0</v>
      </c>
      <c r="M23" s="1">
        <f t="shared" si="9"/>
        <v>0</v>
      </c>
      <c r="N23" s="1">
        <f t="shared" si="10"/>
        <v>0</v>
      </c>
      <c r="O23" s="2">
        <f t="shared" si="11"/>
        <v>0</v>
      </c>
    </row>
    <row r="24" spans="1:15" s="22" customFormat="1" ht="51" customHeight="1" x14ac:dyDescent="0.25">
      <c r="A24" s="29">
        <v>5</v>
      </c>
      <c r="B24" s="34" t="s">
        <v>49</v>
      </c>
      <c r="C24" s="30"/>
      <c r="D24" s="23">
        <v>10</v>
      </c>
      <c r="E24" s="31" t="s">
        <v>44</v>
      </c>
      <c r="F24" s="33"/>
      <c r="G24" s="26">
        <v>0</v>
      </c>
      <c r="H24" s="1"/>
      <c r="I24" s="26">
        <v>0</v>
      </c>
      <c r="J24" s="1">
        <f t="shared" si="6"/>
        <v>0</v>
      </c>
      <c r="K24" s="1">
        <f t="shared" si="7"/>
        <v>0</v>
      </c>
      <c r="L24" s="1">
        <f t="shared" si="8"/>
        <v>0</v>
      </c>
      <c r="M24" s="1">
        <f t="shared" si="9"/>
        <v>0</v>
      </c>
      <c r="N24" s="1">
        <f t="shared" si="10"/>
        <v>0</v>
      </c>
      <c r="O24" s="2">
        <f t="shared" si="11"/>
        <v>0</v>
      </c>
    </row>
    <row r="25" spans="1:15" s="22" customFormat="1" ht="51" customHeight="1" x14ac:dyDescent="0.25">
      <c r="A25" s="29">
        <v>6</v>
      </c>
      <c r="B25" s="34" t="s">
        <v>50</v>
      </c>
      <c r="C25" s="30"/>
      <c r="D25" s="23">
        <v>10</v>
      </c>
      <c r="E25" s="31" t="s">
        <v>44</v>
      </c>
      <c r="F25" s="33"/>
      <c r="G25" s="26">
        <v>0</v>
      </c>
      <c r="H25" s="1"/>
      <c r="I25" s="26">
        <v>0</v>
      </c>
      <c r="J25" s="1">
        <f t="shared" si="6"/>
        <v>0</v>
      </c>
      <c r="K25" s="1">
        <f t="shared" si="7"/>
        <v>0</v>
      </c>
      <c r="L25" s="1">
        <f t="shared" si="8"/>
        <v>0</v>
      </c>
      <c r="M25" s="1">
        <f t="shared" si="9"/>
        <v>0</v>
      </c>
      <c r="N25" s="1">
        <f t="shared" si="10"/>
        <v>0</v>
      </c>
      <c r="O25" s="2">
        <f t="shared" si="11"/>
        <v>0</v>
      </c>
    </row>
    <row r="26" spans="1:15" s="22" customFormat="1" ht="51" customHeight="1" x14ac:dyDescent="0.25">
      <c r="A26" s="29">
        <v>7</v>
      </c>
      <c r="B26" s="34" t="s">
        <v>51</v>
      </c>
      <c r="C26" s="30"/>
      <c r="D26" s="23">
        <v>2</v>
      </c>
      <c r="E26" s="31" t="s">
        <v>44</v>
      </c>
      <c r="F26" s="33"/>
      <c r="G26" s="26">
        <v>0</v>
      </c>
      <c r="H26" s="1"/>
      <c r="I26" s="26">
        <v>0</v>
      </c>
      <c r="J26" s="1">
        <f t="shared" si="6"/>
        <v>0</v>
      </c>
      <c r="K26" s="1">
        <f t="shared" si="7"/>
        <v>0</v>
      </c>
      <c r="L26" s="1">
        <f t="shared" si="8"/>
        <v>0</v>
      </c>
      <c r="M26" s="1">
        <f t="shared" si="9"/>
        <v>0</v>
      </c>
      <c r="N26" s="1">
        <f t="shared" si="10"/>
        <v>0</v>
      </c>
      <c r="O26" s="2">
        <f t="shared" si="11"/>
        <v>0</v>
      </c>
    </row>
    <row r="27" spans="1:15" s="22" customFormat="1" ht="51" customHeight="1" x14ac:dyDescent="0.25">
      <c r="A27" s="29">
        <v>8</v>
      </c>
      <c r="B27" s="34" t="s">
        <v>52</v>
      </c>
      <c r="C27" s="30"/>
      <c r="D27" s="23">
        <v>3</v>
      </c>
      <c r="E27" s="31" t="s">
        <v>44</v>
      </c>
      <c r="F27" s="33"/>
      <c r="G27" s="26">
        <v>0</v>
      </c>
      <c r="H27" s="1"/>
      <c r="I27" s="26">
        <v>0</v>
      </c>
      <c r="J27" s="1">
        <f t="shared" si="6"/>
        <v>0</v>
      </c>
      <c r="K27" s="1">
        <f t="shared" si="7"/>
        <v>0</v>
      </c>
      <c r="L27" s="1">
        <f t="shared" si="8"/>
        <v>0</v>
      </c>
      <c r="M27" s="1">
        <f t="shared" si="9"/>
        <v>0</v>
      </c>
      <c r="N27" s="1">
        <f t="shared" si="10"/>
        <v>0</v>
      </c>
      <c r="O27" s="2">
        <f t="shared" si="11"/>
        <v>0</v>
      </c>
    </row>
    <row r="28" spans="1:15" s="22" customFormat="1" ht="51" customHeight="1" x14ac:dyDescent="0.25">
      <c r="A28" s="29">
        <v>9</v>
      </c>
      <c r="B28" s="34" t="s">
        <v>53</v>
      </c>
      <c r="C28" s="30"/>
      <c r="D28" s="23">
        <v>3</v>
      </c>
      <c r="E28" s="31" t="s">
        <v>44</v>
      </c>
      <c r="F28" s="33"/>
      <c r="G28" s="26">
        <v>0</v>
      </c>
      <c r="H28" s="1"/>
      <c r="I28" s="26">
        <v>0</v>
      </c>
      <c r="J28" s="1">
        <f t="shared" si="6"/>
        <v>0</v>
      </c>
      <c r="K28" s="1">
        <f t="shared" si="7"/>
        <v>0</v>
      </c>
      <c r="L28" s="1">
        <f t="shared" si="8"/>
        <v>0</v>
      </c>
      <c r="M28" s="1">
        <f t="shared" si="9"/>
        <v>0</v>
      </c>
      <c r="N28" s="1">
        <f t="shared" si="10"/>
        <v>0</v>
      </c>
      <c r="O28" s="2">
        <f t="shared" si="11"/>
        <v>0</v>
      </c>
    </row>
    <row r="29" spans="1:15" s="22" customFormat="1" ht="51" customHeight="1" x14ac:dyDescent="0.25">
      <c r="A29" s="29">
        <v>10</v>
      </c>
      <c r="B29" s="34" t="s">
        <v>54</v>
      </c>
      <c r="C29" s="30"/>
      <c r="D29" s="23">
        <v>3</v>
      </c>
      <c r="E29" s="31" t="s">
        <v>44</v>
      </c>
      <c r="F29" s="33"/>
      <c r="G29" s="26">
        <v>0</v>
      </c>
      <c r="H29" s="1"/>
      <c r="I29" s="26">
        <v>0</v>
      </c>
      <c r="J29" s="1">
        <f t="shared" si="6"/>
        <v>0</v>
      </c>
      <c r="K29" s="1">
        <f t="shared" si="7"/>
        <v>0</v>
      </c>
      <c r="L29" s="1">
        <f t="shared" si="8"/>
        <v>0</v>
      </c>
      <c r="M29" s="1">
        <f t="shared" si="9"/>
        <v>0</v>
      </c>
      <c r="N29" s="1">
        <f t="shared" si="10"/>
        <v>0</v>
      </c>
      <c r="O29" s="2">
        <f t="shared" si="11"/>
        <v>0</v>
      </c>
    </row>
    <row r="30" spans="1:15" s="22" customFormat="1" ht="51" customHeight="1" x14ac:dyDescent="0.25">
      <c r="A30" s="29">
        <v>11</v>
      </c>
      <c r="B30" s="34" t="s">
        <v>55</v>
      </c>
      <c r="C30" s="30"/>
      <c r="D30" s="23">
        <v>3</v>
      </c>
      <c r="E30" s="31" t="s">
        <v>44</v>
      </c>
      <c r="F30" s="33"/>
      <c r="G30" s="26">
        <v>0</v>
      </c>
      <c r="H30" s="1"/>
      <c r="I30" s="26">
        <v>0</v>
      </c>
      <c r="J30" s="1">
        <f t="shared" si="6"/>
        <v>0</v>
      </c>
      <c r="K30" s="1">
        <f t="shared" si="7"/>
        <v>0</v>
      </c>
      <c r="L30" s="1">
        <f t="shared" si="8"/>
        <v>0</v>
      </c>
      <c r="M30" s="1">
        <f t="shared" si="9"/>
        <v>0</v>
      </c>
      <c r="N30" s="1">
        <f t="shared" si="10"/>
        <v>0</v>
      </c>
      <c r="O30" s="2">
        <f t="shared" si="11"/>
        <v>0</v>
      </c>
    </row>
    <row r="31" spans="1:15" s="22" customFormat="1" ht="51" customHeight="1" x14ac:dyDescent="0.25">
      <c r="A31" s="29">
        <v>12</v>
      </c>
      <c r="B31" s="34" t="s">
        <v>56</v>
      </c>
      <c r="C31" s="30"/>
      <c r="D31" s="23">
        <v>18</v>
      </c>
      <c r="E31" s="31" t="s">
        <v>44</v>
      </c>
      <c r="F31" s="33"/>
      <c r="G31" s="26">
        <v>0</v>
      </c>
      <c r="H31" s="1"/>
      <c r="I31" s="26">
        <v>0</v>
      </c>
      <c r="J31" s="1">
        <f t="shared" si="6"/>
        <v>0</v>
      </c>
      <c r="K31" s="1">
        <f t="shared" si="7"/>
        <v>0</v>
      </c>
      <c r="L31" s="1">
        <f t="shared" si="8"/>
        <v>0</v>
      </c>
      <c r="M31" s="1">
        <f t="shared" si="9"/>
        <v>0</v>
      </c>
      <c r="N31" s="1">
        <f t="shared" si="10"/>
        <v>0</v>
      </c>
      <c r="O31" s="2">
        <f t="shared" si="11"/>
        <v>0</v>
      </c>
    </row>
    <row r="32" spans="1:15" s="22" customFormat="1" ht="51" customHeight="1" x14ac:dyDescent="0.25">
      <c r="A32" s="29">
        <v>13</v>
      </c>
      <c r="B32" s="34" t="s">
        <v>57</v>
      </c>
      <c r="C32" s="30"/>
      <c r="D32" s="23">
        <v>9</v>
      </c>
      <c r="E32" s="31" t="s">
        <v>44</v>
      </c>
      <c r="F32" s="33"/>
      <c r="G32" s="26">
        <v>0</v>
      </c>
      <c r="H32" s="1"/>
      <c r="I32" s="26">
        <v>0</v>
      </c>
      <c r="J32" s="1">
        <f t="shared" si="6"/>
        <v>0</v>
      </c>
      <c r="K32" s="1">
        <f t="shared" si="7"/>
        <v>0</v>
      </c>
      <c r="L32" s="1">
        <f t="shared" si="8"/>
        <v>0</v>
      </c>
      <c r="M32" s="1">
        <f t="shared" si="9"/>
        <v>0</v>
      </c>
      <c r="N32" s="1">
        <f t="shared" si="10"/>
        <v>0</v>
      </c>
      <c r="O32" s="2">
        <f t="shared" si="11"/>
        <v>0</v>
      </c>
    </row>
    <row r="33" spans="1:15" s="22" customFormat="1" ht="51" customHeight="1" x14ac:dyDescent="0.25">
      <c r="A33" s="29">
        <v>14</v>
      </c>
      <c r="B33" s="34" t="s">
        <v>58</v>
      </c>
      <c r="C33" s="30"/>
      <c r="D33" s="23">
        <v>2</v>
      </c>
      <c r="E33" s="31" t="s">
        <v>44</v>
      </c>
      <c r="F33" s="33"/>
      <c r="G33" s="26">
        <v>0</v>
      </c>
      <c r="H33" s="1"/>
      <c r="I33" s="26">
        <v>0</v>
      </c>
      <c r="J33" s="1">
        <f t="shared" si="6"/>
        <v>0</v>
      </c>
      <c r="K33" s="1">
        <f t="shared" si="7"/>
        <v>0</v>
      </c>
      <c r="L33" s="1">
        <f t="shared" si="8"/>
        <v>0</v>
      </c>
      <c r="M33" s="1">
        <f t="shared" si="9"/>
        <v>0</v>
      </c>
      <c r="N33" s="1">
        <f t="shared" si="10"/>
        <v>0</v>
      </c>
      <c r="O33" s="2">
        <f t="shared" si="11"/>
        <v>0</v>
      </c>
    </row>
    <row r="34" spans="1:15" s="22" customFormat="1" ht="51" customHeight="1" x14ac:dyDescent="0.25">
      <c r="A34" s="29">
        <v>15</v>
      </c>
      <c r="B34" s="34" t="s">
        <v>59</v>
      </c>
      <c r="C34" s="30"/>
      <c r="D34" s="23">
        <v>10</v>
      </c>
      <c r="E34" s="31" t="s">
        <v>44</v>
      </c>
      <c r="F34" s="33"/>
      <c r="G34" s="26">
        <v>0</v>
      </c>
      <c r="H34" s="1"/>
      <c r="I34" s="26">
        <v>0</v>
      </c>
      <c r="J34" s="1">
        <f t="shared" si="6"/>
        <v>0</v>
      </c>
      <c r="K34" s="1">
        <f t="shared" si="7"/>
        <v>0</v>
      </c>
      <c r="L34" s="1">
        <f t="shared" si="8"/>
        <v>0</v>
      </c>
      <c r="M34" s="1">
        <f t="shared" si="9"/>
        <v>0</v>
      </c>
      <c r="N34" s="1">
        <f t="shared" si="10"/>
        <v>0</v>
      </c>
      <c r="O34" s="2">
        <f t="shared" si="11"/>
        <v>0</v>
      </c>
    </row>
    <row r="35" spans="1:15" s="22" customFormat="1" ht="51" customHeight="1" x14ac:dyDescent="0.25">
      <c r="A35" s="29">
        <v>16</v>
      </c>
      <c r="B35" s="34" t="s">
        <v>60</v>
      </c>
      <c r="C35" s="30"/>
      <c r="D35" s="23">
        <v>5</v>
      </c>
      <c r="E35" s="31" t="s">
        <v>44</v>
      </c>
      <c r="F35" s="33"/>
      <c r="G35" s="26">
        <v>0</v>
      </c>
      <c r="H35" s="1"/>
      <c r="I35" s="26">
        <v>0</v>
      </c>
      <c r="J35" s="1">
        <f t="shared" si="6"/>
        <v>0</v>
      </c>
      <c r="K35" s="1">
        <f t="shared" si="7"/>
        <v>0</v>
      </c>
      <c r="L35" s="1">
        <f t="shared" si="8"/>
        <v>0</v>
      </c>
      <c r="M35" s="1">
        <f t="shared" si="9"/>
        <v>0</v>
      </c>
      <c r="N35" s="1">
        <f t="shared" si="10"/>
        <v>0</v>
      </c>
      <c r="O35" s="2">
        <f t="shared" si="11"/>
        <v>0</v>
      </c>
    </row>
    <row r="36" spans="1:15" s="22" customFormat="1" ht="51" customHeight="1" x14ac:dyDescent="0.25">
      <c r="A36" s="29">
        <v>17</v>
      </c>
      <c r="B36" s="34" t="s">
        <v>61</v>
      </c>
      <c r="C36" s="30"/>
      <c r="D36" s="23">
        <v>10</v>
      </c>
      <c r="E36" s="31" t="s">
        <v>44</v>
      </c>
      <c r="F36" s="33"/>
      <c r="G36" s="26">
        <v>0</v>
      </c>
      <c r="H36" s="1"/>
      <c r="I36" s="26">
        <v>0</v>
      </c>
      <c r="J36" s="1">
        <f t="shared" si="6"/>
        <v>0</v>
      </c>
      <c r="K36" s="1">
        <f t="shared" si="7"/>
        <v>0</v>
      </c>
      <c r="L36" s="1">
        <f t="shared" si="8"/>
        <v>0</v>
      </c>
      <c r="M36" s="1">
        <f t="shared" si="9"/>
        <v>0</v>
      </c>
      <c r="N36" s="1">
        <f t="shared" si="10"/>
        <v>0</v>
      </c>
      <c r="O36" s="2">
        <f t="shared" si="11"/>
        <v>0</v>
      </c>
    </row>
    <row r="37" spans="1:15" s="22" customFormat="1" ht="51" customHeight="1" x14ac:dyDescent="0.25">
      <c r="A37" s="29">
        <v>18</v>
      </c>
      <c r="B37" s="34" t="s">
        <v>62</v>
      </c>
      <c r="C37" s="30"/>
      <c r="D37" s="23">
        <v>10</v>
      </c>
      <c r="E37" s="31" t="s">
        <v>44</v>
      </c>
      <c r="F37" s="33"/>
      <c r="G37" s="26">
        <v>0</v>
      </c>
      <c r="H37" s="1"/>
      <c r="I37" s="26">
        <v>0</v>
      </c>
      <c r="J37" s="1">
        <f t="shared" si="6"/>
        <v>0</v>
      </c>
      <c r="K37" s="1">
        <f t="shared" si="7"/>
        <v>0</v>
      </c>
      <c r="L37" s="1">
        <f t="shared" si="8"/>
        <v>0</v>
      </c>
      <c r="M37" s="1">
        <f t="shared" si="9"/>
        <v>0</v>
      </c>
      <c r="N37" s="1">
        <f t="shared" si="10"/>
        <v>0</v>
      </c>
      <c r="O37" s="2">
        <f t="shared" si="11"/>
        <v>0</v>
      </c>
    </row>
    <row r="38" spans="1:15" s="22" customFormat="1" ht="51" customHeight="1" x14ac:dyDescent="0.25">
      <c r="A38" s="29">
        <v>19</v>
      </c>
      <c r="B38" s="34" t="s">
        <v>63</v>
      </c>
      <c r="C38" s="30"/>
      <c r="D38" s="23">
        <v>5</v>
      </c>
      <c r="E38" s="31" t="s">
        <v>44</v>
      </c>
      <c r="F38" s="33"/>
      <c r="G38" s="26">
        <v>0</v>
      </c>
      <c r="H38" s="1"/>
      <c r="I38" s="26">
        <v>0</v>
      </c>
      <c r="J38" s="1">
        <f t="shared" si="6"/>
        <v>0</v>
      </c>
      <c r="K38" s="1">
        <f t="shared" si="7"/>
        <v>0</v>
      </c>
      <c r="L38" s="1">
        <f t="shared" si="8"/>
        <v>0</v>
      </c>
      <c r="M38" s="1">
        <f t="shared" si="9"/>
        <v>0</v>
      </c>
      <c r="N38" s="1">
        <f t="shared" si="10"/>
        <v>0</v>
      </c>
      <c r="O38" s="2">
        <f t="shared" si="11"/>
        <v>0</v>
      </c>
    </row>
    <row r="39" spans="1:15" s="22" customFormat="1" ht="51" customHeight="1" x14ac:dyDescent="0.25">
      <c r="A39" s="29">
        <v>20</v>
      </c>
      <c r="B39" s="34" t="s">
        <v>64</v>
      </c>
      <c r="C39" s="30"/>
      <c r="D39" s="23">
        <v>5</v>
      </c>
      <c r="E39" s="31" t="s">
        <v>44</v>
      </c>
      <c r="F39" s="33"/>
      <c r="G39" s="26">
        <v>0</v>
      </c>
      <c r="H39" s="1">
        <f t="shared" ref="H39" si="12">+ROUND(F39*G39,0)</f>
        <v>0</v>
      </c>
      <c r="I39" s="26">
        <v>0</v>
      </c>
      <c r="J39" s="1">
        <f t="shared" si="6"/>
        <v>0</v>
      </c>
      <c r="K39" s="1">
        <f t="shared" si="7"/>
        <v>0</v>
      </c>
      <c r="L39" s="1">
        <f t="shared" si="8"/>
        <v>0</v>
      </c>
      <c r="M39" s="1">
        <f t="shared" si="9"/>
        <v>0</v>
      </c>
      <c r="N39" s="1">
        <f t="shared" si="10"/>
        <v>0</v>
      </c>
      <c r="O39" s="2">
        <f t="shared" si="11"/>
        <v>0</v>
      </c>
    </row>
    <row r="40" spans="1:15" s="22" customFormat="1" ht="51" customHeight="1" x14ac:dyDescent="0.25">
      <c r="A40" s="29">
        <v>21</v>
      </c>
      <c r="B40" s="34" t="s">
        <v>65</v>
      </c>
      <c r="C40" s="30"/>
      <c r="D40" s="23">
        <v>10</v>
      </c>
      <c r="E40" s="31" t="s">
        <v>44</v>
      </c>
      <c r="F40" s="33"/>
      <c r="G40" s="26">
        <v>0</v>
      </c>
      <c r="H40" s="1"/>
      <c r="I40" s="26">
        <v>0</v>
      </c>
      <c r="J40" s="1">
        <f t="shared" si="6"/>
        <v>0</v>
      </c>
      <c r="K40" s="1">
        <f t="shared" si="7"/>
        <v>0</v>
      </c>
      <c r="L40" s="1">
        <f t="shared" si="8"/>
        <v>0</v>
      </c>
      <c r="M40" s="1">
        <f t="shared" si="9"/>
        <v>0</v>
      </c>
      <c r="N40" s="1">
        <f t="shared" si="10"/>
        <v>0</v>
      </c>
      <c r="O40" s="2">
        <f t="shared" si="11"/>
        <v>0</v>
      </c>
    </row>
    <row r="41" spans="1:15" s="22" customFormat="1" ht="51" customHeight="1" x14ac:dyDescent="0.25">
      <c r="A41" s="29">
        <v>22</v>
      </c>
      <c r="B41" s="34" t="s">
        <v>66</v>
      </c>
      <c r="C41" s="30"/>
      <c r="D41" s="23">
        <v>8</v>
      </c>
      <c r="E41" s="31" t="s">
        <v>44</v>
      </c>
      <c r="F41" s="33"/>
      <c r="G41" s="26">
        <v>0</v>
      </c>
      <c r="H41" s="1"/>
      <c r="I41" s="26">
        <v>0</v>
      </c>
      <c r="J41" s="1">
        <f t="shared" ref="J41:J73" si="13">ROUND(F41*I41,0)</f>
        <v>0</v>
      </c>
      <c r="K41" s="1">
        <f t="shared" ref="K41:K73" si="14">ROUND(F41+H41+J41,0)</f>
        <v>0</v>
      </c>
      <c r="L41" s="1">
        <f t="shared" ref="L41:L73" si="15">ROUND(F41*D41,0)</f>
        <v>0</v>
      </c>
      <c r="M41" s="1">
        <f t="shared" ref="M41:M73" si="16">ROUND(L41*G41,0)</f>
        <v>0</v>
      </c>
      <c r="N41" s="1">
        <f t="shared" ref="N41:N73" si="17">ROUND(L41*I41,0)</f>
        <v>0</v>
      </c>
      <c r="O41" s="2">
        <f t="shared" ref="O41:O73" si="18">ROUND(L41+N41+M41,0)</f>
        <v>0</v>
      </c>
    </row>
    <row r="42" spans="1:15" s="22" customFormat="1" ht="51" customHeight="1" x14ac:dyDescent="0.25">
      <c r="A42" s="29">
        <v>23</v>
      </c>
      <c r="B42" s="34" t="s">
        <v>67</v>
      </c>
      <c r="C42" s="30"/>
      <c r="D42" s="23">
        <v>23</v>
      </c>
      <c r="E42" s="31" t="s">
        <v>44</v>
      </c>
      <c r="F42" s="33"/>
      <c r="G42" s="26">
        <v>0</v>
      </c>
      <c r="H42" s="1"/>
      <c r="I42" s="26">
        <v>0</v>
      </c>
      <c r="J42" s="1">
        <f t="shared" si="13"/>
        <v>0</v>
      </c>
      <c r="K42" s="1">
        <f t="shared" si="14"/>
        <v>0</v>
      </c>
      <c r="L42" s="1">
        <f t="shared" si="15"/>
        <v>0</v>
      </c>
      <c r="M42" s="1">
        <f t="shared" si="16"/>
        <v>0</v>
      </c>
      <c r="N42" s="1">
        <f t="shared" si="17"/>
        <v>0</v>
      </c>
      <c r="O42" s="2">
        <f t="shared" si="18"/>
        <v>0</v>
      </c>
    </row>
    <row r="43" spans="1:15" s="22" customFormat="1" ht="78" customHeight="1" x14ac:dyDescent="0.25">
      <c r="A43" s="29">
        <v>24</v>
      </c>
      <c r="B43" s="34" t="s">
        <v>68</v>
      </c>
      <c r="C43" s="30"/>
      <c r="D43" s="23">
        <v>100</v>
      </c>
      <c r="E43" s="31" t="s">
        <v>44</v>
      </c>
      <c r="F43" s="33"/>
      <c r="G43" s="26">
        <v>0</v>
      </c>
      <c r="H43" s="1"/>
      <c r="I43" s="26">
        <v>0</v>
      </c>
      <c r="J43" s="1">
        <f t="shared" si="13"/>
        <v>0</v>
      </c>
      <c r="K43" s="1">
        <f t="shared" si="14"/>
        <v>0</v>
      </c>
      <c r="L43" s="1">
        <f t="shared" si="15"/>
        <v>0</v>
      </c>
      <c r="M43" s="1">
        <f t="shared" si="16"/>
        <v>0</v>
      </c>
      <c r="N43" s="1">
        <f t="shared" si="17"/>
        <v>0</v>
      </c>
      <c r="O43" s="2">
        <f t="shared" si="18"/>
        <v>0</v>
      </c>
    </row>
    <row r="44" spans="1:15" s="22" customFormat="1" ht="86.25" customHeight="1" x14ac:dyDescent="0.25">
      <c r="A44" s="29">
        <v>25</v>
      </c>
      <c r="B44" s="34" t="s">
        <v>69</v>
      </c>
      <c r="C44" s="30"/>
      <c r="D44" s="23">
        <v>40</v>
      </c>
      <c r="E44" s="31" t="s">
        <v>44</v>
      </c>
      <c r="F44" s="33"/>
      <c r="G44" s="26">
        <v>0</v>
      </c>
      <c r="H44" s="1"/>
      <c r="I44" s="26">
        <v>0</v>
      </c>
      <c r="J44" s="1">
        <f t="shared" si="13"/>
        <v>0</v>
      </c>
      <c r="K44" s="1">
        <f t="shared" si="14"/>
        <v>0</v>
      </c>
      <c r="L44" s="1">
        <f t="shared" si="15"/>
        <v>0</v>
      </c>
      <c r="M44" s="1">
        <f t="shared" si="16"/>
        <v>0</v>
      </c>
      <c r="N44" s="1">
        <f t="shared" si="17"/>
        <v>0</v>
      </c>
      <c r="O44" s="2">
        <f t="shared" si="18"/>
        <v>0</v>
      </c>
    </row>
    <row r="45" spans="1:15" s="22" customFormat="1" ht="85.5" customHeight="1" x14ac:dyDescent="0.25">
      <c r="A45" s="29">
        <v>26</v>
      </c>
      <c r="B45" s="34" t="s">
        <v>70</v>
      </c>
      <c r="C45" s="30"/>
      <c r="D45" s="23">
        <v>200</v>
      </c>
      <c r="E45" s="31" t="s">
        <v>44</v>
      </c>
      <c r="F45" s="33"/>
      <c r="G45" s="26">
        <v>0</v>
      </c>
      <c r="H45" s="1"/>
      <c r="I45" s="26">
        <v>0</v>
      </c>
      <c r="J45" s="1">
        <f t="shared" si="13"/>
        <v>0</v>
      </c>
      <c r="K45" s="1">
        <f t="shared" si="14"/>
        <v>0</v>
      </c>
      <c r="L45" s="1">
        <f t="shared" si="15"/>
        <v>0</v>
      </c>
      <c r="M45" s="1">
        <f t="shared" si="16"/>
        <v>0</v>
      </c>
      <c r="N45" s="1">
        <f t="shared" si="17"/>
        <v>0</v>
      </c>
      <c r="O45" s="2">
        <f t="shared" si="18"/>
        <v>0</v>
      </c>
    </row>
    <row r="46" spans="1:15" s="22" customFormat="1" ht="124.5" customHeight="1" x14ac:dyDescent="0.25">
      <c r="A46" s="29">
        <v>27</v>
      </c>
      <c r="B46" s="34" t="s">
        <v>71</v>
      </c>
      <c r="C46" s="30"/>
      <c r="D46" s="23">
        <v>15</v>
      </c>
      <c r="E46" s="31" t="s">
        <v>44</v>
      </c>
      <c r="F46" s="33"/>
      <c r="G46" s="26">
        <v>0</v>
      </c>
      <c r="H46" s="1"/>
      <c r="I46" s="26">
        <v>0</v>
      </c>
      <c r="J46" s="1">
        <f t="shared" si="13"/>
        <v>0</v>
      </c>
      <c r="K46" s="1">
        <f t="shared" si="14"/>
        <v>0</v>
      </c>
      <c r="L46" s="1">
        <f t="shared" si="15"/>
        <v>0</v>
      </c>
      <c r="M46" s="1">
        <f t="shared" si="16"/>
        <v>0</v>
      </c>
      <c r="N46" s="1">
        <f t="shared" si="17"/>
        <v>0</v>
      </c>
      <c r="O46" s="2">
        <f t="shared" si="18"/>
        <v>0</v>
      </c>
    </row>
    <row r="47" spans="1:15" s="22" customFormat="1" ht="117.75" customHeight="1" x14ac:dyDescent="0.25">
      <c r="A47" s="29">
        <v>28</v>
      </c>
      <c r="B47" s="34" t="s">
        <v>72</v>
      </c>
      <c r="C47" s="30"/>
      <c r="D47" s="23">
        <v>55</v>
      </c>
      <c r="E47" s="31" t="s">
        <v>44</v>
      </c>
      <c r="F47" s="33"/>
      <c r="G47" s="26">
        <v>0</v>
      </c>
      <c r="H47" s="1"/>
      <c r="I47" s="26">
        <v>0</v>
      </c>
      <c r="J47" s="1">
        <f t="shared" si="13"/>
        <v>0</v>
      </c>
      <c r="K47" s="1">
        <f t="shared" si="14"/>
        <v>0</v>
      </c>
      <c r="L47" s="1">
        <f t="shared" si="15"/>
        <v>0</v>
      </c>
      <c r="M47" s="1">
        <f t="shared" si="16"/>
        <v>0</v>
      </c>
      <c r="N47" s="1">
        <f t="shared" si="17"/>
        <v>0</v>
      </c>
      <c r="O47" s="2">
        <f t="shared" si="18"/>
        <v>0</v>
      </c>
    </row>
    <row r="48" spans="1:15" s="22" customFormat="1" ht="122.25" customHeight="1" x14ac:dyDescent="0.25">
      <c r="A48" s="29">
        <v>29</v>
      </c>
      <c r="B48" s="34" t="s">
        <v>73</v>
      </c>
      <c r="C48" s="30"/>
      <c r="D48" s="23">
        <v>35</v>
      </c>
      <c r="E48" s="31" t="s">
        <v>44</v>
      </c>
      <c r="F48" s="33"/>
      <c r="G48" s="26">
        <v>0</v>
      </c>
      <c r="H48" s="1"/>
      <c r="I48" s="26">
        <v>0</v>
      </c>
      <c r="J48" s="1">
        <f t="shared" si="13"/>
        <v>0</v>
      </c>
      <c r="K48" s="1">
        <f t="shared" si="14"/>
        <v>0</v>
      </c>
      <c r="L48" s="1">
        <f t="shared" si="15"/>
        <v>0</v>
      </c>
      <c r="M48" s="1">
        <f t="shared" si="16"/>
        <v>0</v>
      </c>
      <c r="N48" s="1">
        <f t="shared" si="17"/>
        <v>0</v>
      </c>
      <c r="O48" s="2">
        <f t="shared" si="18"/>
        <v>0</v>
      </c>
    </row>
    <row r="49" spans="1:15" s="22" customFormat="1" ht="87.75" customHeight="1" x14ac:dyDescent="0.25">
      <c r="A49" s="29">
        <v>30</v>
      </c>
      <c r="B49" s="34" t="s">
        <v>74</v>
      </c>
      <c r="C49" s="30"/>
      <c r="D49" s="23">
        <v>45</v>
      </c>
      <c r="E49" s="31" t="s">
        <v>44</v>
      </c>
      <c r="F49" s="33"/>
      <c r="G49" s="26">
        <v>0</v>
      </c>
      <c r="H49" s="1"/>
      <c r="I49" s="26">
        <v>0</v>
      </c>
      <c r="J49" s="1">
        <f t="shared" si="13"/>
        <v>0</v>
      </c>
      <c r="K49" s="1">
        <f t="shared" si="14"/>
        <v>0</v>
      </c>
      <c r="L49" s="1">
        <f t="shared" si="15"/>
        <v>0</v>
      </c>
      <c r="M49" s="1">
        <f t="shared" si="16"/>
        <v>0</v>
      </c>
      <c r="N49" s="1">
        <f t="shared" si="17"/>
        <v>0</v>
      </c>
      <c r="O49" s="2">
        <f t="shared" si="18"/>
        <v>0</v>
      </c>
    </row>
    <row r="50" spans="1:15" s="22" customFormat="1" ht="87.75" customHeight="1" x14ac:dyDescent="0.25">
      <c r="A50" s="29">
        <v>31</v>
      </c>
      <c r="B50" s="34" t="s">
        <v>75</v>
      </c>
      <c r="C50" s="30"/>
      <c r="D50" s="23">
        <v>32</v>
      </c>
      <c r="E50" s="31" t="s">
        <v>44</v>
      </c>
      <c r="F50" s="33"/>
      <c r="G50" s="26">
        <v>0</v>
      </c>
      <c r="H50" s="1"/>
      <c r="I50" s="26">
        <v>0</v>
      </c>
      <c r="J50" s="1">
        <f t="shared" si="13"/>
        <v>0</v>
      </c>
      <c r="K50" s="1">
        <f t="shared" si="14"/>
        <v>0</v>
      </c>
      <c r="L50" s="1">
        <f t="shared" si="15"/>
        <v>0</v>
      </c>
      <c r="M50" s="1">
        <f t="shared" si="16"/>
        <v>0</v>
      </c>
      <c r="N50" s="1">
        <f t="shared" si="17"/>
        <v>0</v>
      </c>
      <c r="O50" s="2">
        <f t="shared" si="18"/>
        <v>0</v>
      </c>
    </row>
    <row r="51" spans="1:15" s="22" customFormat="1" ht="87.75" customHeight="1" x14ac:dyDescent="0.25">
      <c r="A51" s="29">
        <v>32</v>
      </c>
      <c r="B51" s="34" t="s">
        <v>76</v>
      </c>
      <c r="C51" s="30"/>
      <c r="D51" s="23">
        <v>200</v>
      </c>
      <c r="E51" s="31" t="s">
        <v>44</v>
      </c>
      <c r="F51" s="33"/>
      <c r="G51" s="26">
        <v>0</v>
      </c>
      <c r="H51" s="1"/>
      <c r="I51" s="26">
        <v>0</v>
      </c>
      <c r="J51" s="1">
        <f t="shared" si="13"/>
        <v>0</v>
      </c>
      <c r="K51" s="1">
        <f t="shared" si="14"/>
        <v>0</v>
      </c>
      <c r="L51" s="1">
        <f t="shared" si="15"/>
        <v>0</v>
      </c>
      <c r="M51" s="1">
        <f t="shared" si="16"/>
        <v>0</v>
      </c>
      <c r="N51" s="1">
        <f t="shared" si="17"/>
        <v>0</v>
      </c>
      <c r="O51" s="2">
        <f t="shared" si="18"/>
        <v>0</v>
      </c>
    </row>
    <row r="52" spans="1:15" s="22" customFormat="1" ht="51" customHeight="1" x14ac:dyDescent="0.25">
      <c r="A52" s="29">
        <v>33</v>
      </c>
      <c r="B52" s="34" t="s">
        <v>77</v>
      </c>
      <c r="C52" s="30"/>
      <c r="D52" s="23">
        <v>45</v>
      </c>
      <c r="E52" s="31" t="s">
        <v>44</v>
      </c>
      <c r="F52" s="33"/>
      <c r="G52" s="26">
        <v>0</v>
      </c>
      <c r="H52" s="1"/>
      <c r="I52" s="26">
        <v>0</v>
      </c>
      <c r="J52" s="1">
        <f t="shared" si="13"/>
        <v>0</v>
      </c>
      <c r="K52" s="1">
        <f t="shared" si="14"/>
        <v>0</v>
      </c>
      <c r="L52" s="1">
        <f t="shared" si="15"/>
        <v>0</v>
      </c>
      <c r="M52" s="1">
        <f t="shared" si="16"/>
        <v>0</v>
      </c>
      <c r="N52" s="1">
        <f t="shared" si="17"/>
        <v>0</v>
      </c>
      <c r="O52" s="2">
        <f t="shared" si="18"/>
        <v>0</v>
      </c>
    </row>
    <row r="53" spans="1:15" s="22" customFormat="1" ht="51" customHeight="1" x14ac:dyDescent="0.25">
      <c r="A53" s="29">
        <v>34</v>
      </c>
      <c r="B53" s="34" t="s">
        <v>78</v>
      </c>
      <c r="C53" s="30"/>
      <c r="D53" s="23">
        <v>45</v>
      </c>
      <c r="E53" s="31" t="s">
        <v>44</v>
      </c>
      <c r="F53" s="33"/>
      <c r="G53" s="26">
        <v>0</v>
      </c>
      <c r="H53" s="1"/>
      <c r="I53" s="26">
        <v>0</v>
      </c>
      <c r="J53" s="1">
        <f t="shared" si="13"/>
        <v>0</v>
      </c>
      <c r="K53" s="1">
        <f t="shared" si="14"/>
        <v>0</v>
      </c>
      <c r="L53" s="1">
        <f t="shared" si="15"/>
        <v>0</v>
      </c>
      <c r="M53" s="1">
        <f t="shared" si="16"/>
        <v>0</v>
      </c>
      <c r="N53" s="1">
        <f t="shared" si="17"/>
        <v>0</v>
      </c>
      <c r="O53" s="2">
        <f t="shared" si="18"/>
        <v>0</v>
      </c>
    </row>
    <row r="54" spans="1:15" s="22" customFormat="1" ht="51" customHeight="1" x14ac:dyDescent="0.25">
      <c r="A54" s="29">
        <v>35</v>
      </c>
      <c r="B54" s="34" t="s">
        <v>79</v>
      </c>
      <c r="C54" s="30"/>
      <c r="D54" s="23">
        <v>90</v>
      </c>
      <c r="E54" s="31" t="s">
        <v>44</v>
      </c>
      <c r="F54" s="33"/>
      <c r="G54" s="26">
        <v>0</v>
      </c>
      <c r="H54" s="1"/>
      <c r="I54" s="26">
        <v>0</v>
      </c>
      <c r="J54" s="1">
        <f t="shared" si="13"/>
        <v>0</v>
      </c>
      <c r="K54" s="1">
        <f t="shared" si="14"/>
        <v>0</v>
      </c>
      <c r="L54" s="1">
        <f t="shared" si="15"/>
        <v>0</v>
      </c>
      <c r="M54" s="1">
        <f t="shared" si="16"/>
        <v>0</v>
      </c>
      <c r="N54" s="1">
        <f t="shared" si="17"/>
        <v>0</v>
      </c>
      <c r="O54" s="2">
        <f t="shared" si="18"/>
        <v>0</v>
      </c>
    </row>
    <row r="55" spans="1:15" s="22" customFormat="1" ht="51" customHeight="1" x14ac:dyDescent="0.25">
      <c r="A55" s="29">
        <v>36</v>
      </c>
      <c r="B55" s="34" t="s">
        <v>80</v>
      </c>
      <c r="C55" s="30"/>
      <c r="D55" s="23">
        <v>20</v>
      </c>
      <c r="E55" s="31" t="s">
        <v>44</v>
      </c>
      <c r="F55" s="33"/>
      <c r="G55" s="26">
        <v>0</v>
      </c>
      <c r="H55" s="1"/>
      <c r="I55" s="26">
        <v>0</v>
      </c>
      <c r="J55" s="1">
        <f t="shared" si="13"/>
        <v>0</v>
      </c>
      <c r="K55" s="1">
        <f t="shared" si="14"/>
        <v>0</v>
      </c>
      <c r="L55" s="1">
        <f t="shared" si="15"/>
        <v>0</v>
      </c>
      <c r="M55" s="1">
        <f t="shared" si="16"/>
        <v>0</v>
      </c>
      <c r="N55" s="1">
        <f t="shared" si="17"/>
        <v>0</v>
      </c>
      <c r="O55" s="2">
        <f t="shared" si="18"/>
        <v>0</v>
      </c>
    </row>
    <row r="56" spans="1:15" s="22" customFormat="1" ht="51" customHeight="1" x14ac:dyDescent="0.25">
      <c r="A56" s="29">
        <v>37</v>
      </c>
      <c r="B56" s="34" t="s">
        <v>81</v>
      </c>
      <c r="C56" s="30"/>
      <c r="D56" s="23">
        <v>30</v>
      </c>
      <c r="E56" s="31" t="s">
        <v>44</v>
      </c>
      <c r="F56" s="33"/>
      <c r="G56" s="26">
        <v>0</v>
      </c>
      <c r="H56" s="1"/>
      <c r="I56" s="26">
        <v>0</v>
      </c>
      <c r="J56" s="1">
        <f t="shared" si="13"/>
        <v>0</v>
      </c>
      <c r="K56" s="1">
        <f t="shared" si="14"/>
        <v>0</v>
      </c>
      <c r="L56" s="1">
        <f t="shared" si="15"/>
        <v>0</v>
      </c>
      <c r="M56" s="1">
        <f t="shared" si="16"/>
        <v>0</v>
      </c>
      <c r="N56" s="1">
        <f t="shared" si="17"/>
        <v>0</v>
      </c>
      <c r="O56" s="2">
        <f t="shared" si="18"/>
        <v>0</v>
      </c>
    </row>
    <row r="57" spans="1:15" s="22" customFormat="1" ht="51" customHeight="1" x14ac:dyDescent="0.25">
      <c r="A57" s="29">
        <v>38</v>
      </c>
      <c r="B57" s="34" t="s">
        <v>82</v>
      </c>
      <c r="C57" s="30"/>
      <c r="D57" s="23">
        <v>50</v>
      </c>
      <c r="E57" s="31" t="s">
        <v>44</v>
      </c>
      <c r="F57" s="33"/>
      <c r="G57" s="26">
        <v>0</v>
      </c>
      <c r="H57" s="1"/>
      <c r="I57" s="26">
        <v>0</v>
      </c>
      <c r="J57" s="1">
        <f t="shared" si="13"/>
        <v>0</v>
      </c>
      <c r="K57" s="1">
        <f t="shared" si="14"/>
        <v>0</v>
      </c>
      <c r="L57" s="1">
        <f t="shared" si="15"/>
        <v>0</v>
      </c>
      <c r="M57" s="1">
        <f t="shared" si="16"/>
        <v>0</v>
      </c>
      <c r="N57" s="1">
        <f t="shared" si="17"/>
        <v>0</v>
      </c>
      <c r="O57" s="2">
        <f t="shared" si="18"/>
        <v>0</v>
      </c>
    </row>
    <row r="58" spans="1:15" s="22" customFormat="1" ht="51" customHeight="1" x14ac:dyDescent="0.25">
      <c r="A58" s="29">
        <v>39</v>
      </c>
      <c r="B58" s="34" t="s">
        <v>83</v>
      </c>
      <c r="C58" s="30"/>
      <c r="D58" s="23">
        <v>50</v>
      </c>
      <c r="E58" s="31" t="s">
        <v>44</v>
      </c>
      <c r="F58" s="33"/>
      <c r="G58" s="26">
        <v>0</v>
      </c>
      <c r="H58" s="1"/>
      <c r="I58" s="26">
        <v>0</v>
      </c>
      <c r="J58" s="1">
        <f t="shared" si="13"/>
        <v>0</v>
      </c>
      <c r="K58" s="1">
        <f t="shared" si="14"/>
        <v>0</v>
      </c>
      <c r="L58" s="1">
        <f t="shared" si="15"/>
        <v>0</v>
      </c>
      <c r="M58" s="1">
        <f t="shared" si="16"/>
        <v>0</v>
      </c>
      <c r="N58" s="1">
        <f t="shared" si="17"/>
        <v>0</v>
      </c>
      <c r="O58" s="2">
        <f t="shared" si="18"/>
        <v>0</v>
      </c>
    </row>
    <row r="59" spans="1:15" s="22" customFormat="1" ht="78.75" customHeight="1" x14ac:dyDescent="0.25">
      <c r="A59" s="29">
        <v>40</v>
      </c>
      <c r="B59" s="34" t="s">
        <v>84</v>
      </c>
      <c r="C59" s="30"/>
      <c r="D59" s="23">
        <v>20</v>
      </c>
      <c r="E59" s="31" t="s">
        <v>44</v>
      </c>
      <c r="F59" s="33"/>
      <c r="G59" s="26">
        <v>0</v>
      </c>
      <c r="H59" s="1"/>
      <c r="I59" s="26">
        <v>0</v>
      </c>
      <c r="J59" s="1">
        <f t="shared" si="13"/>
        <v>0</v>
      </c>
      <c r="K59" s="1">
        <f t="shared" si="14"/>
        <v>0</v>
      </c>
      <c r="L59" s="1">
        <f t="shared" si="15"/>
        <v>0</v>
      </c>
      <c r="M59" s="1">
        <f t="shared" si="16"/>
        <v>0</v>
      </c>
      <c r="N59" s="1">
        <f t="shared" si="17"/>
        <v>0</v>
      </c>
      <c r="O59" s="2">
        <f t="shared" si="18"/>
        <v>0</v>
      </c>
    </row>
    <row r="60" spans="1:15" s="22" customFormat="1" ht="83.25" customHeight="1" x14ac:dyDescent="0.25">
      <c r="A60" s="29">
        <v>41</v>
      </c>
      <c r="B60" s="34" t="s">
        <v>85</v>
      </c>
      <c r="C60" s="30"/>
      <c r="D60" s="23">
        <v>20</v>
      </c>
      <c r="E60" s="31" t="s">
        <v>44</v>
      </c>
      <c r="F60" s="33"/>
      <c r="G60" s="26">
        <v>0</v>
      </c>
      <c r="H60" s="1"/>
      <c r="I60" s="26">
        <v>0</v>
      </c>
      <c r="J60" s="1">
        <f t="shared" si="13"/>
        <v>0</v>
      </c>
      <c r="K60" s="1">
        <f t="shared" si="14"/>
        <v>0</v>
      </c>
      <c r="L60" s="1">
        <f t="shared" si="15"/>
        <v>0</v>
      </c>
      <c r="M60" s="1">
        <f t="shared" si="16"/>
        <v>0</v>
      </c>
      <c r="N60" s="1">
        <f t="shared" si="17"/>
        <v>0</v>
      </c>
      <c r="O60" s="2">
        <f t="shared" si="18"/>
        <v>0</v>
      </c>
    </row>
    <row r="61" spans="1:15" s="22" customFormat="1" ht="80.25" customHeight="1" x14ac:dyDescent="0.25">
      <c r="A61" s="29">
        <v>42</v>
      </c>
      <c r="B61" s="34" t="s">
        <v>86</v>
      </c>
      <c r="C61" s="30"/>
      <c r="D61" s="23">
        <v>20</v>
      </c>
      <c r="E61" s="31" t="s">
        <v>44</v>
      </c>
      <c r="F61" s="33"/>
      <c r="G61" s="26">
        <v>0</v>
      </c>
      <c r="H61" s="1"/>
      <c r="I61" s="26">
        <v>0</v>
      </c>
      <c r="J61" s="1">
        <f t="shared" si="13"/>
        <v>0</v>
      </c>
      <c r="K61" s="1">
        <f t="shared" si="14"/>
        <v>0</v>
      </c>
      <c r="L61" s="1">
        <f t="shared" si="15"/>
        <v>0</v>
      </c>
      <c r="M61" s="1">
        <f t="shared" si="16"/>
        <v>0</v>
      </c>
      <c r="N61" s="1">
        <f t="shared" si="17"/>
        <v>0</v>
      </c>
      <c r="O61" s="2">
        <f t="shared" si="18"/>
        <v>0</v>
      </c>
    </row>
    <row r="62" spans="1:15" s="22" customFormat="1" ht="84" customHeight="1" x14ac:dyDescent="0.25">
      <c r="A62" s="29">
        <v>43</v>
      </c>
      <c r="B62" s="34" t="s">
        <v>87</v>
      </c>
      <c r="C62" s="30"/>
      <c r="D62" s="23">
        <v>8</v>
      </c>
      <c r="E62" s="31" t="s">
        <v>44</v>
      </c>
      <c r="F62" s="33"/>
      <c r="G62" s="26">
        <v>0</v>
      </c>
      <c r="H62" s="1"/>
      <c r="I62" s="26">
        <v>0</v>
      </c>
      <c r="J62" s="1">
        <f t="shared" si="13"/>
        <v>0</v>
      </c>
      <c r="K62" s="1">
        <f t="shared" si="14"/>
        <v>0</v>
      </c>
      <c r="L62" s="1">
        <f t="shared" si="15"/>
        <v>0</v>
      </c>
      <c r="M62" s="1">
        <f t="shared" si="16"/>
        <v>0</v>
      </c>
      <c r="N62" s="1">
        <f t="shared" si="17"/>
        <v>0</v>
      </c>
      <c r="O62" s="2">
        <f t="shared" si="18"/>
        <v>0</v>
      </c>
    </row>
    <row r="63" spans="1:15" s="22" customFormat="1" ht="84" customHeight="1" x14ac:dyDescent="0.25">
      <c r="A63" s="29">
        <v>44</v>
      </c>
      <c r="B63" s="34" t="s">
        <v>88</v>
      </c>
      <c r="C63" s="30"/>
      <c r="D63" s="23">
        <v>11</v>
      </c>
      <c r="E63" s="31" t="s">
        <v>44</v>
      </c>
      <c r="F63" s="33"/>
      <c r="G63" s="26">
        <v>0</v>
      </c>
      <c r="H63" s="1"/>
      <c r="I63" s="26">
        <v>0</v>
      </c>
      <c r="J63" s="1">
        <f t="shared" si="13"/>
        <v>0</v>
      </c>
      <c r="K63" s="1">
        <f t="shared" si="14"/>
        <v>0</v>
      </c>
      <c r="L63" s="1">
        <f t="shared" si="15"/>
        <v>0</v>
      </c>
      <c r="M63" s="1">
        <f t="shared" si="16"/>
        <v>0</v>
      </c>
      <c r="N63" s="1">
        <f t="shared" si="17"/>
        <v>0</v>
      </c>
      <c r="O63" s="2">
        <f t="shared" si="18"/>
        <v>0</v>
      </c>
    </row>
    <row r="64" spans="1:15" s="22" customFormat="1" ht="103.5" customHeight="1" x14ac:dyDescent="0.25">
      <c r="A64" s="29">
        <v>45</v>
      </c>
      <c r="B64" s="34" t="s">
        <v>89</v>
      </c>
      <c r="C64" s="30"/>
      <c r="D64" s="23">
        <v>10</v>
      </c>
      <c r="E64" s="31" t="s">
        <v>44</v>
      </c>
      <c r="F64" s="33"/>
      <c r="G64" s="26">
        <v>0</v>
      </c>
      <c r="H64" s="1"/>
      <c r="I64" s="26">
        <v>0</v>
      </c>
      <c r="J64" s="1">
        <f t="shared" si="13"/>
        <v>0</v>
      </c>
      <c r="K64" s="1">
        <f t="shared" si="14"/>
        <v>0</v>
      </c>
      <c r="L64" s="1">
        <f t="shared" si="15"/>
        <v>0</v>
      </c>
      <c r="M64" s="1">
        <f t="shared" si="16"/>
        <v>0</v>
      </c>
      <c r="N64" s="1">
        <f t="shared" si="17"/>
        <v>0</v>
      </c>
      <c r="O64" s="2">
        <f t="shared" si="18"/>
        <v>0</v>
      </c>
    </row>
    <row r="65" spans="1:15" s="22" customFormat="1" ht="51" customHeight="1" x14ac:dyDescent="0.25">
      <c r="A65" s="29">
        <v>46</v>
      </c>
      <c r="B65" s="34" t="s">
        <v>90</v>
      </c>
      <c r="C65" s="30"/>
      <c r="D65" s="23">
        <v>20</v>
      </c>
      <c r="E65" s="31" t="s">
        <v>44</v>
      </c>
      <c r="F65" s="33"/>
      <c r="G65" s="26">
        <v>0</v>
      </c>
      <c r="H65" s="1"/>
      <c r="I65" s="26">
        <v>0</v>
      </c>
      <c r="J65" s="1">
        <f t="shared" si="13"/>
        <v>0</v>
      </c>
      <c r="K65" s="1">
        <f t="shared" si="14"/>
        <v>0</v>
      </c>
      <c r="L65" s="1">
        <f t="shared" si="15"/>
        <v>0</v>
      </c>
      <c r="M65" s="1">
        <f t="shared" si="16"/>
        <v>0</v>
      </c>
      <c r="N65" s="1">
        <f t="shared" si="17"/>
        <v>0</v>
      </c>
      <c r="O65" s="2">
        <f t="shared" si="18"/>
        <v>0</v>
      </c>
    </row>
    <row r="66" spans="1:15" s="22" customFormat="1" ht="93.75" customHeight="1" x14ac:dyDescent="0.25">
      <c r="A66" s="29">
        <v>47</v>
      </c>
      <c r="B66" s="34" t="s">
        <v>91</v>
      </c>
      <c r="C66" s="30"/>
      <c r="D66" s="23">
        <v>8</v>
      </c>
      <c r="E66" s="31" t="s">
        <v>44</v>
      </c>
      <c r="F66" s="33"/>
      <c r="G66" s="26">
        <v>0</v>
      </c>
      <c r="H66" s="1"/>
      <c r="I66" s="26">
        <v>0</v>
      </c>
      <c r="J66" s="1">
        <f t="shared" si="13"/>
        <v>0</v>
      </c>
      <c r="K66" s="1">
        <f t="shared" si="14"/>
        <v>0</v>
      </c>
      <c r="L66" s="1">
        <f t="shared" si="15"/>
        <v>0</v>
      </c>
      <c r="M66" s="1">
        <f t="shared" si="16"/>
        <v>0</v>
      </c>
      <c r="N66" s="1">
        <f t="shared" si="17"/>
        <v>0</v>
      </c>
      <c r="O66" s="2">
        <f t="shared" si="18"/>
        <v>0</v>
      </c>
    </row>
    <row r="67" spans="1:15" s="22" customFormat="1" ht="88.5" customHeight="1" x14ac:dyDescent="0.25">
      <c r="A67" s="29">
        <v>48</v>
      </c>
      <c r="B67" s="34" t="s">
        <v>92</v>
      </c>
      <c r="C67" s="30"/>
      <c r="D67" s="23">
        <v>10</v>
      </c>
      <c r="E67" s="31" t="s">
        <v>44</v>
      </c>
      <c r="F67" s="33"/>
      <c r="G67" s="26">
        <v>0</v>
      </c>
      <c r="H67" s="1"/>
      <c r="I67" s="26">
        <v>0</v>
      </c>
      <c r="J67" s="1">
        <f t="shared" si="13"/>
        <v>0</v>
      </c>
      <c r="K67" s="1">
        <f t="shared" si="14"/>
        <v>0</v>
      </c>
      <c r="L67" s="1">
        <f t="shared" si="15"/>
        <v>0</v>
      </c>
      <c r="M67" s="1">
        <f t="shared" si="16"/>
        <v>0</v>
      </c>
      <c r="N67" s="1">
        <f t="shared" si="17"/>
        <v>0</v>
      </c>
      <c r="O67" s="2">
        <f t="shared" si="18"/>
        <v>0</v>
      </c>
    </row>
    <row r="68" spans="1:15" s="22" customFormat="1" ht="51" customHeight="1" x14ac:dyDescent="0.25">
      <c r="A68" s="29">
        <v>49</v>
      </c>
      <c r="B68" s="34" t="s">
        <v>93</v>
      </c>
      <c r="C68" s="30"/>
      <c r="D68" s="23">
        <v>5</v>
      </c>
      <c r="E68" s="31" t="s">
        <v>44</v>
      </c>
      <c r="F68" s="33"/>
      <c r="G68" s="26">
        <v>0</v>
      </c>
      <c r="H68" s="1"/>
      <c r="I68" s="26">
        <v>0</v>
      </c>
      <c r="J68" s="1">
        <f t="shared" si="13"/>
        <v>0</v>
      </c>
      <c r="K68" s="1">
        <f t="shared" si="14"/>
        <v>0</v>
      </c>
      <c r="L68" s="1">
        <f t="shared" si="15"/>
        <v>0</v>
      </c>
      <c r="M68" s="1">
        <f t="shared" si="16"/>
        <v>0</v>
      </c>
      <c r="N68" s="1">
        <f t="shared" si="17"/>
        <v>0</v>
      </c>
      <c r="O68" s="2">
        <f t="shared" si="18"/>
        <v>0</v>
      </c>
    </row>
    <row r="69" spans="1:15" s="22" customFormat="1" ht="51" customHeight="1" x14ac:dyDescent="0.25">
      <c r="A69" s="29">
        <v>50</v>
      </c>
      <c r="B69" s="34" t="s">
        <v>94</v>
      </c>
      <c r="C69" s="30"/>
      <c r="D69" s="23">
        <v>10</v>
      </c>
      <c r="E69" s="31" t="s">
        <v>44</v>
      </c>
      <c r="F69" s="33"/>
      <c r="G69" s="26">
        <v>0</v>
      </c>
      <c r="H69" s="1"/>
      <c r="I69" s="26">
        <v>0</v>
      </c>
      <c r="J69" s="1">
        <f t="shared" si="13"/>
        <v>0</v>
      </c>
      <c r="K69" s="1">
        <f t="shared" si="14"/>
        <v>0</v>
      </c>
      <c r="L69" s="1">
        <f t="shared" si="15"/>
        <v>0</v>
      </c>
      <c r="M69" s="1">
        <f t="shared" si="16"/>
        <v>0</v>
      </c>
      <c r="N69" s="1">
        <f t="shared" si="17"/>
        <v>0</v>
      </c>
      <c r="O69" s="2">
        <f t="shared" si="18"/>
        <v>0</v>
      </c>
    </row>
    <row r="70" spans="1:15" s="22" customFormat="1" ht="51" customHeight="1" x14ac:dyDescent="0.25">
      <c r="A70" s="29">
        <v>51</v>
      </c>
      <c r="B70" s="34" t="s">
        <v>95</v>
      </c>
      <c r="C70" s="30"/>
      <c r="D70" s="23">
        <v>8</v>
      </c>
      <c r="E70" s="31" t="s">
        <v>44</v>
      </c>
      <c r="F70" s="33"/>
      <c r="G70" s="26">
        <v>0</v>
      </c>
      <c r="H70" s="1"/>
      <c r="I70" s="26">
        <v>0</v>
      </c>
      <c r="J70" s="1">
        <f t="shared" si="13"/>
        <v>0</v>
      </c>
      <c r="K70" s="1">
        <f t="shared" si="14"/>
        <v>0</v>
      </c>
      <c r="L70" s="1">
        <f t="shared" si="15"/>
        <v>0</v>
      </c>
      <c r="M70" s="1">
        <f t="shared" si="16"/>
        <v>0</v>
      </c>
      <c r="N70" s="1">
        <f t="shared" si="17"/>
        <v>0</v>
      </c>
      <c r="O70" s="2">
        <f t="shared" si="18"/>
        <v>0</v>
      </c>
    </row>
    <row r="71" spans="1:15" s="22" customFormat="1" ht="51" customHeight="1" x14ac:dyDescent="0.25">
      <c r="A71" s="29">
        <v>52</v>
      </c>
      <c r="B71" s="34" t="s">
        <v>96</v>
      </c>
      <c r="C71" s="30"/>
      <c r="D71" s="23">
        <v>10</v>
      </c>
      <c r="E71" s="31" t="s">
        <v>44</v>
      </c>
      <c r="F71" s="33"/>
      <c r="G71" s="26">
        <v>0</v>
      </c>
      <c r="H71" s="1"/>
      <c r="I71" s="26">
        <v>0</v>
      </c>
      <c r="J71" s="1">
        <f t="shared" si="13"/>
        <v>0</v>
      </c>
      <c r="K71" s="1">
        <f t="shared" si="14"/>
        <v>0</v>
      </c>
      <c r="L71" s="1">
        <f t="shared" si="15"/>
        <v>0</v>
      </c>
      <c r="M71" s="1">
        <f t="shared" si="16"/>
        <v>0</v>
      </c>
      <c r="N71" s="1">
        <f t="shared" si="17"/>
        <v>0</v>
      </c>
      <c r="O71" s="2">
        <f t="shared" si="18"/>
        <v>0</v>
      </c>
    </row>
    <row r="72" spans="1:15" s="22" customFormat="1" ht="51" customHeight="1" x14ac:dyDescent="0.25">
      <c r="A72" s="29">
        <v>53</v>
      </c>
      <c r="B72" s="34" t="s">
        <v>97</v>
      </c>
      <c r="C72" s="30"/>
      <c r="D72" s="23">
        <v>4</v>
      </c>
      <c r="E72" s="31" t="s">
        <v>44</v>
      </c>
      <c r="F72" s="33"/>
      <c r="G72" s="26">
        <v>0</v>
      </c>
      <c r="H72" s="1"/>
      <c r="I72" s="26">
        <v>0</v>
      </c>
      <c r="J72" s="1">
        <f t="shared" si="13"/>
        <v>0</v>
      </c>
      <c r="K72" s="1">
        <f t="shared" si="14"/>
        <v>0</v>
      </c>
      <c r="L72" s="1">
        <f t="shared" si="15"/>
        <v>0</v>
      </c>
      <c r="M72" s="1">
        <f t="shared" si="16"/>
        <v>0</v>
      </c>
      <c r="N72" s="1">
        <f t="shared" si="17"/>
        <v>0</v>
      </c>
      <c r="O72" s="2">
        <f t="shared" si="18"/>
        <v>0</v>
      </c>
    </row>
    <row r="73" spans="1:15" s="22" customFormat="1" ht="48" customHeight="1" x14ac:dyDescent="0.25">
      <c r="A73" s="29">
        <v>54</v>
      </c>
      <c r="B73" s="34" t="s">
        <v>98</v>
      </c>
      <c r="C73" s="30"/>
      <c r="D73" s="23">
        <v>4</v>
      </c>
      <c r="E73" s="31" t="s">
        <v>44</v>
      </c>
      <c r="F73" s="33"/>
      <c r="G73" s="26">
        <v>0</v>
      </c>
      <c r="H73" s="1"/>
      <c r="I73" s="26">
        <v>0</v>
      </c>
      <c r="J73" s="1">
        <f t="shared" si="13"/>
        <v>0</v>
      </c>
      <c r="K73" s="1">
        <f t="shared" si="14"/>
        <v>0</v>
      </c>
      <c r="L73" s="1">
        <f t="shared" si="15"/>
        <v>0</v>
      </c>
      <c r="M73" s="1">
        <f t="shared" si="16"/>
        <v>0</v>
      </c>
      <c r="N73" s="1">
        <f t="shared" si="17"/>
        <v>0</v>
      </c>
      <c r="O73" s="2">
        <f t="shared" si="18"/>
        <v>0</v>
      </c>
    </row>
    <row r="74" spans="1:15" s="22" customFormat="1" ht="42" customHeight="1" thickBot="1" x14ac:dyDescent="0.25">
      <c r="A74" s="19"/>
      <c r="B74" s="53"/>
      <c r="C74" s="53"/>
      <c r="D74" s="53"/>
      <c r="E74" s="53"/>
      <c r="F74" s="53"/>
      <c r="G74" s="53"/>
      <c r="H74" s="53"/>
      <c r="I74" s="53"/>
      <c r="J74" s="53"/>
      <c r="K74" s="53"/>
      <c r="L74" s="53"/>
      <c r="M74" s="54" t="s">
        <v>31</v>
      </c>
      <c r="N74" s="54"/>
      <c r="O74" s="28">
        <f>SUMIF(G:G,0%,L:L)</f>
        <v>0</v>
      </c>
    </row>
    <row r="75" spans="1:15" s="22" customFormat="1" ht="39" customHeight="1" thickBot="1" x14ac:dyDescent="0.25">
      <c r="A75" s="39" t="s">
        <v>32</v>
      </c>
      <c r="B75" s="40"/>
      <c r="C75" s="40"/>
      <c r="D75" s="40"/>
      <c r="E75" s="40"/>
      <c r="F75" s="40"/>
      <c r="G75" s="40"/>
      <c r="H75" s="40"/>
      <c r="I75" s="40"/>
      <c r="J75" s="40"/>
      <c r="K75" s="40"/>
      <c r="L75" s="40"/>
      <c r="M75" s="55" t="s">
        <v>33</v>
      </c>
      <c r="N75" s="55"/>
      <c r="O75" s="4">
        <f>SUMIF(G:G,5%,L:L)</f>
        <v>0</v>
      </c>
    </row>
    <row r="76" spans="1:15" s="22" customFormat="1" ht="30" customHeight="1" x14ac:dyDescent="0.2">
      <c r="A76" s="35" t="s">
        <v>34</v>
      </c>
      <c r="B76" s="36"/>
      <c r="C76" s="36"/>
      <c r="D76" s="36"/>
      <c r="E76" s="36"/>
      <c r="F76" s="36"/>
      <c r="G76" s="36"/>
      <c r="H76" s="36"/>
      <c r="I76" s="36"/>
      <c r="J76" s="36"/>
      <c r="K76" s="36"/>
      <c r="L76" s="37"/>
      <c r="M76" s="55" t="s">
        <v>35</v>
      </c>
      <c r="N76" s="55"/>
      <c r="O76" s="4">
        <f>SUMIF(G:G,19%,L:L)</f>
        <v>0</v>
      </c>
    </row>
    <row r="77" spans="1:15" s="22" customFormat="1" ht="30" customHeight="1" x14ac:dyDescent="0.2">
      <c r="A77" s="38"/>
      <c r="B77" s="38"/>
      <c r="C77" s="38"/>
      <c r="D77" s="38"/>
      <c r="E77" s="38"/>
      <c r="F77" s="38"/>
      <c r="G77" s="38"/>
      <c r="H77" s="38"/>
      <c r="I77" s="38"/>
      <c r="J77" s="38"/>
      <c r="K77" s="38"/>
      <c r="L77" s="38"/>
      <c r="M77" s="56" t="s">
        <v>27</v>
      </c>
      <c r="N77" s="57"/>
      <c r="O77" s="5">
        <f>SUM(O74:O76)</f>
        <v>0</v>
      </c>
    </row>
    <row r="78" spans="1:15" s="22" customFormat="1" ht="30" customHeight="1" x14ac:dyDescent="0.2">
      <c r="A78" s="38"/>
      <c r="B78" s="38"/>
      <c r="C78" s="38"/>
      <c r="D78" s="38"/>
      <c r="E78" s="38"/>
      <c r="F78" s="38"/>
      <c r="G78" s="38"/>
      <c r="H78" s="38"/>
      <c r="I78" s="38"/>
      <c r="J78" s="38"/>
      <c r="K78" s="38"/>
      <c r="L78" s="38"/>
      <c r="M78" s="58" t="s">
        <v>36</v>
      </c>
      <c r="N78" s="59"/>
      <c r="O78" s="6">
        <f>ROUND(O75*5%,0)</f>
        <v>0</v>
      </c>
    </row>
    <row r="79" spans="1:15" s="22" customFormat="1" ht="30" customHeight="1" x14ac:dyDescent="0.2">
      <c r="A79" s="38"/>
      <c r="B79" s="38"/>
      <c r="C79" s="38"/>
      <c r="D79" s="38"/>
      <c r="E79" s="38"/>
      <c r="F79" s="38"/>
      <c r="G79" s="38"/>
      <c r="H79" s="38"/>
      <c r="I79" s="38"/>
      <c r="J79" s="38"/>
      <c r="K79" s="38"/>
      <c r="L79" s="38"/>
      <c r="M79" s="58" t="s">
        <v>37</v>
      </c>
      <c r="N79" s="59"/>
      <c r="O79" s="4">
        <f>ROUND(O76*19%,0)</f>
        <v>0</v>
      </c>
    </row>
    <row r="80" spans="1:15" s="22" customFormat="1" ht="30" customHeight="1" x14ac:dyDescent="0.2">
      <c r="A80" s="38"/>
      <c r="B80" s="38"/>
      <c r="C80" s="38"/>
      <c r="D80" s="38"/>
      <c r="E80" s="38"/>
      <c r="F80" s="38"/>
      <c r="G80" s="38"/>
      <c r="H80" s="38"/>
      <c r="I80" s="38"/>
      <c r="J80" s="38"/>
      <c r="K80" s="38"/>
      <c r="L80" s="38"/>
      <c r="M80" s="56" t="s">
        <v>38</v>
      </c>
      <c r="N80" s="57"/>
      <c r="O80" s="5">
        <f>SUM(O78:O79)</f>
        <v>0</v>
      </c>
    </row>
    <row r="81" spans="1:15" s="22" customFormat="1" ht="30" customHeight="1" x14ac:dyDescent="0.2">
      <c r="A81" s="38"/>
      <c r="B81" s="38"/>
      <c r="C81" s="38"/>
      <c r="D81" s="38"/>
      <c r="E81" s="38"/>
      <c r="F81" s="38"/>
      <c r="G81" s="38"/>
      <c r="H81" s="38"/>
      <c r="I81" s="38"/>
      <c r="J81" s="38"/>
      <c r="K81" s="38"/>
      <c r="L81" s="38"/>
      <c r="M81" s="70" t="s">
        <v>39</v>
      </c>
      <c r="N81" s="71"/>
      <c r="O81" s="4">
        <f>SUMIF(I:I,8%,N:N)</f>
        <v>0</v>
      </c>
    </row>
    <row r="82" spans="1:15" s="22" customFormat="1" ht="37.5" customHeight="1" x14ac:dyDescent="0.2">
      <c r="A82" s="38"/>
      <c r="B82" s="38"/>
      <c r="C82" s="38"/>
      <c r="D82" s="38"/>
      <c r="E82" s="38"/>
      <c r="F82" s="38"/>
      <c r="G82" s="38"/>
      <c r="H82" s="38"/>
      <c r="I82" s="38"/>
      <c r="J82" s="38"/>
      <c r="K82" s="38"/>
      <c r="L82" s="38"/>
      <c r="M82" s="68" t="s">
        <v>40</v>
      </c>
      <c r="N82" s="69"/>
      <c r="O82" s="5">
        <f>SUM(O81)</f>
        <v>0</v>
      </c>
    </row>
    <row r="83" spans="1:15" s="22" customFormat="1" ht="44.25" customHeight="1" x14ac:dyDescent="0.2">
      <c r="A83" s="38"/>
      <c r="B83" s="38"/>
      <c r="C83" s="38"/>
      <c r="D83" s="38"/>
      <c r="E83" s="38"/>
      <c r="F83" s="38"/>
      <c r="G83" s="38"/>
      <c r="H83" s="38"/>
      <c r="I83" s="38"/>
      <c r="J83" s="38"/>
      <c r="K83" s="38"/>
      <c r="L83" s="38"/>
      <c r="M83" s="68" t="s">
        <v>41</v>
      </c>
      <c r="N83" s="69"/>
      <c r="O83" s="5">
        <f>+O77+O80+O82</f>
        <v>0</v>
      </c>
    </row>
    <row r="87" spans="1:15" x14ac:dyDescent="0.25">
      <c r="B87" s="51"/>
      <c r="C87" s="51"/>
    </row>
    <row r="88" spans="1:15" ht="15.75" thickBot="1" x14ac:dyDescent="0.3">
      <c r="B88" s="52"/>
      <c r="C88" s="52"/>
    </row>
    <row r="89" spans="1:15" x14ac:dyDescent="0.25">
      <c r="B89" s="42" t="s">
        <v>42</v>
      </c>
      <c r="C89" s="42"/>
    </row>
    <row r="91" spans="1:15" x14ac:dyDescent="0.25">
      <c r="A91" s="24" t="s">
        <v>43</v>
      </c>
    </row>
    <row r="92" spans="1:15" x14ac:dyDescent="0.25">
      <c r="I92" s="32"/>
    </row>
  </sheetData>
  <sheetProtection algorithmName="SHA-512" hashValue="p4RxtI4tHlGLY+ZMJ3UCRNRPCY5c2FqZpPXvu+ebgfYExzxbpnICulGkZBBkWjVOC7ZvuqoIhB6b3KfuMnpSzw==" saltValue="tzuvH8EIlZkEnpOfRbClaw==" spinCount="100000" sheet="1" formatCells="0" selectLockedCells="1"/>
  <mergeCells count="30">
    <mergeCell ref="M80:N80"/>
    <mergeCell ref="M83:N83"/>
    <mergeCell ref="M81:N81"/>
    <mergeCell ref="M82:N82"/>
    <mergeCell ref="N2:O2"/>
    <mergeCell ref="N3:O3"/>
    <mergeCell ref="N4:O4"/>
    <mergeCell ref="N5:O5"/>
    <mergeCell ref="A2:A5"/>
    <mergeCell ref="D12:G12"/>
    <mergeCell ref="A12:B16"/>
    <mergeCell ref="B2:M2"/>
    <mergeCell ref="B3:M3"/>
    <mergeCell ref="B4:M5"/>
    <mergeCell ref="A76:L83"/>
    <mergeCell ref="A75:L75"/>
    <mergeCell ref="A10:B10"/>
    <mergeCell ref="B89:C89"/>
    <mergeCell ref="D14:G14"/>
    <mergeCell ref="D16:G16"/>
    <mergeCell ref="F10:G10"/>
    <mergeCell ref="L10:N10"/>
    <mergeCell ref="B87:C88"/>
    <mergeCell ref="B74:L74"/>
    <mergeCell ref="M74:N74"/>
    <mergeCell ref="M75:N75"/>
    <mergeCell ref="M76:N76"/>
    <mergeCell ref="M77:N77"/>
    <mergeCell ref="M78:N78"/>
    <mergeCell ref="M79:N79"/>
  </mergeCells>
  <dataValidations count="1">
    <dataValidation type="whole" allowBlank="1" showInputMessage="1" showErrorMessage="1" sqref="F20:F73">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G20:G73</xm:sqref>
        </x14:dataValidation>
        <x14:dataValidation type="list" allowBlank="1" showInputMessage="1" showErrorMessage="1">
          <x14:formula1>
            <xm:f>Hoja2!$F$7:$F$8</xm:f>
          </x14:formula1>
          <xm:sqref>I20:I73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fdc3a502-ad60-4b34-87fc-e95dc488c747"/>
    <ds:schemaRef ds:uri="http://purl.org/dc/terms/"/>
    <ds:schemaRef ds:uri="http://schemas.microsoft.com/office/infopath/2007/PartnerControls"/>
    <ds:schemaRef ds:uri="c2659b6a-c695-4580-a071-22d13ab4c1f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2023-09-21T16:53:23Z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