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PESAS\PUBLICAR\"/>
    </mc:Choice>
  </mc:AlternateContent>
  <workbookProtection workbookAlgorithmName="SHA-512" workbookHashValue="/4hyfpf8r4dQRN1jc5FRHWEnr7XC4UtxXSXriUzvieZueh7kGd5iT7IOQTfHy9KdWRpdxeN9+rZrsjfRhhPedA==" workbookSaltValue="AGp9XeItuhD34DOnMJ6XUA==" workbookSpinCount="100000" lockStructure="1"/>
  <bookViews>
    <workbookView xWindow="0" yWindow="0" windowWidth="21600" windowHeight="9600"/>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J20" i="1"/>
  <c r="L20" i="1"/>
  <c r="M20" i="1" s="1"/>
  <c r="K20" i="1" l="1"/>
  <c r="N20" i="1"/>
  <c r="O20" i="1" s="1"/>
  <c r="O24" i="1"/>
  <c r="L21" i="1"/>
  <c r="M21" i="1" s="1"/>
  <c r="L22" i="1"/>
  <c r="M22" i="1" s="1"/>
  <c r="J21" i="1"/>
  <c r="J22" i="1"/>
  <c r="H21" i="1"/>
  <c r="H22" i="1"/>
  <c r="K22" i="1" s="1"/>
  <c r="K21" i="1" l="1"/>
  <c r="N22" i="1"/>
  <c r="O22" i="1" s="1"/>
  <c r="N21" i="1"/>
  <c r="O21" i="1" s="1"/>
  <c r="O27" i="1" l="1"/>
  <c r="O30" i="1" l="1"/>
  <c r="O23" i="1"/>
  <c r="O31"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<sst xmlns="http://schemas.openxmlformats.org/spreadsheetml/2006/main" count="51" uniqueCount="48">
  <si>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</si>
  <si>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</si>
  <si>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</si>
  <si>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</si>
  <si>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</si>
  <si>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</si>
  <si>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</si>
  <si>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</si>
  <si>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</si>
  <si>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</si>
  <si>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</si>
  <si>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</si>
  <si>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</si>
  <si>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</si>
  <si>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</si>
  <si>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</si>
  <si>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</si>
  <si>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</si>
  <si>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</si>
  <si>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</si>
  <si>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</si>
  <si>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</si>
  <si>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</si>
  <si>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</si>
  <si>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</si>
  <si>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</si>
  <si>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</si>
  <si>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</si>
  <si>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</si>
  <si>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</si>
  <si>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</si>
  <si>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</si>
  <si>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</si>
  <si>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</si>
  <si>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</si>
  <si>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</si>
  <si>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</si>
  <si>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</si>
  <si>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</si>
  <si>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</si>
  <si>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</si>
  <si>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</si>
  <si>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</si>
  <si>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</si>
  <si>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</si>
  <si>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 UPS 3 KVA 2700 W. SUMINISTRO DE SISTEMA INTERRUMPIDO DE TENSION, UPS ONLINE DE 3KVA DOBLE CONVERSION SALIDA SENOSOIDAL PURA, SALIDA CONFIGURABLE POR DISPLAY, +/- 1% DE REGULACION EN MODO LINEA Y MODO BATERIA. VOLTAJE DE ENTRADA 120 VAC +/- 20%. VOLTAJE SALIDA 120 VAC +/- 20 %.</t>
  </si>
  <si>
    <t> DESHUMIFICADOR: Elimina hasta 70 pintas de humedad del aire por día. • depósito de agua de 16 galones • Alerta de depósito lleno • Filtro extraíble y limpiable • Control de humedad ajustable • ventilador de 2 velocidades • Función de temporizador ajustable • descongelación automática • Reinicio automático • Apagado automático • Función de drenaje directo; con garantía de 1 año por defectos de fabrica mas no por mal uso.</t>
  </si>
  <si>
    <t>JUEGO DE PESAS PARA CALIBRACION MICROBALANZA ANALITICA: Valor nominal: 1 mg- 200 g Descripción: En estuche aluminio, forma botón, acero inoxidable, certificado 22 piezas clase: F1; con garantía de 1 año por defectos de fabrica mas no por mal uso.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</si>
</sst>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1" fillId="2" borderId="5" xfId="0" applyFont="1" applyFill="1" applyBorder="1" applyAlignment="1" applyProtection="1">
      <alignment wrapText="1" shrinkToFit="1"/>
      <protection locked="0"/>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B7" zoomScale="70" zoomScaleNormal="70" zoomScaleSheetLayoutView="70" zoomScalePageLayoutView="55" workbookViewId="0">
      <selection activeCell="G20" sqref="G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8"/>
      <c r="J12" s="28"/>
      <c r="K12" s="17"/>
    </row>
    <row r="13" spans="1:15" ht="15.75" thickBot="1" x14ac:dyDescent="0.3">
      <c r="A13" s="48"/>
      <c r="B13" s="49"/>
      <c r="C13" s="19"/>
      <c r="D13" s="20"/>
      <c r="E13" s="16"/>
      <c r="F13" s="16"/>
      <c r="G13" s="16"/>
      <c r="K13" s="17"/>
    </row>
    <row r="14" spans="1:15" ht="30" customHeight="1" thickBot="1" x14ac:dyDescent="0.3">
      <c r="A14" s="48"/>
      <c r="B14" s="49"/>
      <c r="C14" s="19"/>
      <c r="D14" s="43" t="s">
        <v>18</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99.75" x14ac:dyDescent="0.2">
      <c r="A20" s="31">
        <v>1</v>
      </c>
      <c r="B20" s="73" t="s">
        <v>45</v>
      </c>
      <c r="C20" s="33"/>
      <c r="D20" s="34">
        <v>1</v>
      </c>
      <c r="E20" s="34" t="s">
        <v>44</v>
      </c>
      <c r="F20" s="32"/>
      <c r="G20" s="27">
        <v>0</v>
      </c>
      <c r="H20" s="1">
        <f t="shared" ref="H20:H22" si="0">+ROUND(F20*G20,0)</f>
        <v>0</v>
      </c>
      <c r="I20" s="27">
        <v>0</v>
      </c>
      <c r="J20" s="1">
        <f t="shared" ref="J20:J22" si="1">ROUND(F20*I20,0)</f>
        <v>0</v>
      </c>
      <c r="K20" s="1">
        <f t="shared" ref="K20:K22" si="2">ROUND(F20+H20+J20,0)</f>
        <v>0</v>
      </c>
      <c r="L20" s="1">
        <f t="shared" ref="L20:L22" si="3">ROUND(F20*D20,0)</f>
        <v>0</v>
      </c>
      <c r="M20" s="1">
        <f t="shared" ref="M20:M22" si="4">ROUND(L20*G20,0)</f>
        <v>0</v>
      </c>
      <c r="N20" s="1">
        <f>ROUND(L20*I20,0)</f>
        <v>0</v>
      </c>
      <c r="O20" s="2">
        <f>ROUND(L20+N20+M20,0)</f>
        <v>0</v>
      </c>
    </row>
    <row r="21" spans="1:15" s="24" customFormat="1" ht="114" x14ac:dyDescent="0.2">
      <c r="A21" s="31">
        <v>2</v>
      </c>
      <c r="B21" s="73" t="s">
        <v>46</v>
      </c>
      <c r="C21" s="33"/>
      <c r="D21" s="34">
        <v>2</v>
      </c>
      <c r="E21" s="34" t="s">
        <v>44</v>
      </c>
      <c r="F21" s="32"/>
      <c r="G21" s="27">
        <v>0</v>
      </c>
      <c r="H21" s="1">
        <f t="shared" si="0"/>
        <v>0</v>
      </c>
      <c r="I21" s="27">
        <v>0</v>
      </c>
      <c r="J21" s="1">
        <f t="shared" si="1"/>
        <v>0</v>
      </c>
      <c r="K21" s="1">
        <f t="shared" si="2"/>
        <v>0</v>
      </c>
      <c r="L21" s="1">
        <f t="shared" si="3"/>
        <v>0</v>
      </c>
      <c r="M21" s="1">
        <f t="shared" si="4"/>
        <v>0</v>
      </c>
      <c r="N21" s="1">
        <f t="shared" ref="N21:N22" si="5">ROUND(L21*I21,0)</f>
        <v>0</v>
      </c>
      <c r="O21" s="2">
        <f t="shared" ref="O21:O22" si="6">ROUND(L21+N21+M21,0)</f>
        <v>0</v>
      </c>
    </row>
    <row r="22" spans="1:15" s="24" customFormat="1" ht="71.25" x14ac:dyDescent="0.2">
      <c r="A22" s="31">
        <v>3</v>
      </c>
      <c r="B22" s="73" t="s">
        <v>47</v>
      </c>
      <c r="C22" s="33"/>
      <c r="D22" s="34">
        <v>1</v>
      </c>
      <c r="E22" s="34" t="s">
        <v>44</v>
      </c>
      <c r="F22" s="32"/>
      <c r="G22" s="27">
        <v>0</v>
      </c>
      <c r="H22" s="1">
        <f t="shared" si="0"/>
        <v>0</v>
      </c>
      <c r="I22" s="27">
        <v>0</v>
      </c>
      <c r="J22" s="1">
        <f t="shared" si="1"/>
        <v>0</v>
      </c>
      <c r="K22" s="1">
        <f t="shared" si="2"/>
        <v>0</v>
      </c>
      <c r="L22" s="1">
        <f t="shared" si="3"/>
        <v>0</v>
      </c>
      <c r="M22" s="1">
        <f t="shared" si="4"/>
        <v>0</v>
      </c>
      <c r="N22" s="1">
        <f t="shared" si="5"/>
        <v>0</v>
      </c>
      <c r="O22" s="2">
        <f t="shared" si="6"/>
        <v>0</v>
      </c>
    </row>
    <row r="23" spans="1:15" s="24" customFormat="1" ht="42" customHeight="1" thickBot="1" x14ac:dyDescent="0.25">
      <c r="A23" s="19"/>
      <c r="B23" s="68"/>
      <c r="C23" s="68"/>
      <c r="D23" s="68"/>
      <c r="E23" s="68"/>
      <c r="F23" s="68"/>
      <c r="G23" s="68"/>
      <c r="H23" s="68"/>
      <c r="I23" s="68"/>
      <c r="J23" s="68"/>
      <c r="K23" s="68"/>
      <c r="L23" s="68"/>
      <c r="M23" s="69" t="s">
        <v>35</v>
      </c>
      <c r="N23" s="69"/>
      <c r="O23" s="30">
        <f>SUMIF(G:G,0%,L:L)</f>
        <v>0</v>
      </c>
    </row>
    <row r="24" spans="1:15" s="24" customFormat="1" ht="39" customHeight="1" thickBot="1" x14ac:dyDescent="0.25">
      <c r="A24" s="57" t="s">
        <v>24</v>
      </c>
      <c r="B24" s="58"/>
      <c r="C24" s="58"/>
      <c r="D24" s="58"/>
      <c r="E24" s="58"/>
      <c r="F24" s="58"/>
      <c r="G24" s="58"/>
      <c r="H24" s="58"/>
      <c r="I24" s="58"/>
      <c r="J24" s="58"/>
      <c r="K24" s="58"/>
      <c r="L24" s="58"/>
      <c r="M24" s="70" t="s">
        <v>10</v>
      </c>
      <c r="N24" s="70"/>
      <c r="O24" s="4">
        <f>SUMIF(G:G,5%,L:L)</f>
        <v>0</v>
      </c>
    </row>
    <row r="25" spans="1:15" s="24" customFormat="1" ht="30" customHeight="1" x14ac:dyDescent="0.2">
      <c r="A25" s="53" t="s">
        <v>42</v>
      </c>
      <c r="B25" s="54"/>
      <c r="C25" s="54"/>
      <c r="D25" s="54"/>
      <c r="E25" s="54"/>
      <c r="F25" s="54"/>
      <c r="G25" s="54"/>
      <c r="H25" s="54"/>
      <c r="I25" s="54"/>
      <c r="J25" s="54"/>
      <c r="K25" s="54"/>
      <c r="L25" s="55"/>
      <c r="M25" s="70" t="s">
        <v>11</v>
      </c>
      <c r="N25" s="70"/>
      <c r="O25" s="4">
        <f>SUMIF(G:G,19%,L:L)</f>
        <v>0</v>
      </c>
    </row>
    <row r="26" spans="1:15" s="24" customFormat="1" ht="30" customHeight="1" x14ac:dyDescent="0.2">
      <c r="A26" s="56"/>
      <c r="B26" s="56"/>
      <c r="C26" s="56"/>
      <c r="D26" s="56"/>
      <c r="E26" s="56"/>
      <c r="F26" s="56"/>
      <c r="G26" s="56"/>
      <c r="H26" s="56"/>
      <c r="I26" s="56"/>
      <c r="J26" s="56"/>
      <c r="K26" s="56"/>
      <c r="L26" s="56"/>
      <c r="M26" s="35" t="s">
        <v>7</v>
      </c>
      <c r="N26" s="36"/>
      <c r="O26" s="5">
        <f>SUM(O23:O25)</f>
        <v>0</v>
      </c>
    </row>
    <row r="27" spans="1:15" s="24" customFormat="1" ht="30" customHeight="1" x14ac:dyDescent="0.2">
      <c r="A27" s="56"/>
      <c r="B27" s="56"/>
      <c r="C27" s="56"/>
      <c r="D27" s="56"/>
      <c r="E27" s="56"/>
      <c r="F27" s="56"/>
      <c r="G27" s="56"/>
      <c r="H27" s="56"/>
      <c r="I27" s="56"/>
      <c r="J27" s="56"/>
      <c r="K27" s="56"/>
      <c r="L27" s="56"/>
      <c r="M27" s="71" t="s">
        <v>12</v>
      </c>
      <c r="N27" s="72"/>
      <c r="O27" s="6">
        <f>ROUND(O24*5%,0)</f>
        <v>0</v>
      </c>
    </row>
    <row r="28" spans="1:15" s="24" customFormat="1" ht="30" customHeight="1" x14ac:dyDescent="0.2">
      <c r="A28" s="56"/>
      <c r="B28" s="56"/>
      <c r="C28" s="56"/>
      <c r="D28" s="56"/>
      <c r="E28" s="56"/>
      <c r="F28" s="56"/>
      <c r="G28" s="56"/>
      <c r="H28" s="56"/>
      <c r="I28" s="56"/>
      <c r="J28" s="56"/>
      <c r="K28" s="56"/>
      <c r="L28" s="56"/>
      <c r="M28" s="71" t="s">
        <v>13</v>
      </c>
      <c r="N28" s="72"/>
      <c r="O28" s="4">
        <f>ROUND(O25*19%,0)</f>
        <v>0</v>
      </c>
    </row>
    <row r="29" spans="1:15" s="24" customFormat="1" ht="30" customHeight="1" x14ac:dyDescent="0.2">
      <c r="A29" s="56"/>
      <c r="B29" s="56"/>
      <c r="C29" s="56"/>
      <c r="D29" s="56"/>
      <c r="E29" s="56"/>
      <c r="F29" s="56"/>
      <c r="G29" s="56"/>
      <c r="H29" s="56"/>
      <c r="I29" s="56"/>
      <c r="J29" s="56"/>
      <c r="K29" s="56"/>
      <c r="L29" s="56"/>
      <c r="M29" s="35" t="s">
        <v>14</v>
      </c>
      <c r="N29" s="36"/>
      <c r="O29" s="5">
        <f>SUM(O27:O28)</f>
        <v>0</v>
      </c>
    </row>
    <row r="30" spans="1:15" s="24" customFormat="1" ht="30" customHeight="1" x14ac:dyDescent="0.2">
      <c r="A30" s="56"/>
      <c r="B30" s="56"/>
      <c r="C30" s="56"/>
      <c r="D30" s="56"/>
      <c r="E30" s="56"/>
      <c r="F30" s="56"/>
      <c r="G30" s="56"/>
      <c r="H30" s="56"/>
      <c r="I30" s="56"/>
      <c r="J30" s="56"/>
      <c r="K30" s="56"/>
      <c r="L30" s="56"/>
      <c r="M30" s="39" t="s">
        <v>33</v>
      </c>
      <c r="N30" s="40"/>
      <c r="O30" s="4">
        <f>SUMIF(I:I,8%,N:N)</f>
        <v>0</v>
      </c>
    </row>
    <row r="31" spans="1:15" s="24" customFormat="1" ht="37.5" customHeight="1" x14ac:dyDescent="0.2">
      <c r="A31" s="56"/>
      <c r="B31" s="56"/>
      <c r="C31" s="56"/>
      <c r="D31" s="56"/>
      <c r="E31" s="56"/>
      <c r="F31" s="56"/>
      <c r="G31" s="56"/>
      <c r="H31" s="56"/>
      <c r="I31" s="56"/>
      <c r="J31" s="56"/>
      <c r="K31" s="56"/>
      <c r="L31" s="56"/>
      <c r="M31" s="37" t="s">
        <v>32</v>
      </c>
      <c r="N31" s="38"/>
      <c r="O31" s="5">
        <f>SUM(O30)</f>
        <v>0</v>
      </c>
    </row>
    <row r="32" spans="1:15" s="24" customFormat="1" ht="44.25" customHeight="1" x14ac:dyDescent="0.2">
      <c r="A32" s="56"/>
      <c r="B32" s="56"/>
      <c r="C32" s="56"/>
      <c r="D32" s="56"/>
      <c r="E32" s="56"/>
      <c r="F32" s="56"/>
      <c r="G32" s="56"/>
      <c r="H32" s="56"/>
      <c r="I32" s="56"/>
      <c r="J32" s="56"/>
      <c r="K32" s="56"/>
      <c r="L32" s="56"/>
      <c r="M32" s="37" t="s">
        <v>15</v>
      </c>
      <c r="N32" s="38"/>
      <c r="O32" s="5">
        <f>+O26+O29+O31</f>
        <v>0</v>
      </c>
    </row>
    <row r="35" spans="1:3" x14ac:dyDescent="0.25">
      <c r="B35" s="29"/>
      <c r="C35" s="29"/>
    </row>
    <row r="36" spans="1:3" x14ac:dyDescent="0.25">
      <c r="B36" s="66"/>
      <c r="C36" s="66"/>
    </row>
    <row r="37" spans="1:3" ht="15.75" thickBot="1" x14ac:dyDescent="0.3">
      <c r="B37" s="67"/>
      <c r="C37" s="67"/>
    </row>
    <row r="38" spans="1:3" x14ac:dyDescent="0.25">
      <c r="B38" s="60" t="s">
        <v>20</v>
      </c>
      <c r="C38" s="60"/>
    </row>
    <row r="40" spans="1:3" x14ac:dyDescent="0.25">
      <c r="A40" s="25" t="s">
        <v>43</v>
      </c>
    </row>
  </sheetData>
  <sheetProtection algorithmName="SHA-512" hashValue="Za9h8wc4+7yDsQe+vW+h3G9CXPdgD3INJf5YyEQi6Ad4O4YaZwcgIBWaPDHs5CMrkYqxRYD7OcULogjedmua4A==" saltValue="tRFMlu/MsQyDnWvqiH2eGg==" spinCount="100000" sheet="1" formatCells="0" formatColumns="0" selectLockedCells="1"/>
  <mergeCells count="30">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 ref="A2:A5"/>
    <mergeCell ref="D12:G12"/>
    <mergeCell ref="A12:B16"/>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20: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www.w3.org/XML/1998/namespace"/>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39f7a895-868e-4739-ab10-589c64175fbd"/>
    <ds:schemaRef ds:uri="http://purl.org/dc/elements/1.1/"/>
    <ds:schemaRef ds:uri="632c1e4e-69c6-4d1f-81a1-009441d464e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2023-07-31T21:00:23Z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