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BIENESTAR UNIVERSITARIO\RESTAURANTE II\"/>
    </mc:Choice>
  </mc:AlternateContent>
  <bookViews>
    <workbookView xWindow="0" yWindow="0" windowWidth="21600" windowHeight="9300"/>
  </bookViews>
  <sheets>
    <sheet name="Hoja1" sheetId="1" r:id="rId1"/>
    <sheet name="Hoja2" sheetId="2" state="hidden" r:id="rId2"/>
  </sheets>
  <definedNames>
    <definedName name="_xlnm.Print_Area" localSheetId="0">Hoja1!$A$1:$O$42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6" i="1"/>
  <c r="O29" i="1" s="1"/>
  <c r="N20" i="1" l="1"/>
  <c r="O20" i="1" s="1"/>
  <c r="K20" i="1"/>
  <c r="O32" i="1"/>
  <c r="O25" i="1"/>
  <c r="O33" i="1" l="1"/>
  <c r="O27" i="1" l="1"/>
  <c r="O30" i="1" l="1"/>
  <c r="O31" i="1" s="1"/>
  <c r="O28" i="1"/>
  <c r="O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<sst xmlns="http://schemas.openxmlformats.org/spreadsheetml/2006/main" count="47" uniqueCount="46">
  <si>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</si>
  <si>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</si>
  <si>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</si>
  <si>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</si>
  <si>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</si>
  <si>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</si>
  <si>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</si>
  <si>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</si>
  <si>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</si>
  <si>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</si>
  <si>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</si>
  <si>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</si>
  <si>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</si>
  <si>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</si>
  <si>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</si>
  <si>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</si>
  <si>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</si>
  <si>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</si>
  <si>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</si>
  <si>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</si>
  <si>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</si>
  <si>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</si>
  <si>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</si>
  <si>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</si>
  <si>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</si>
  <si>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</si>
  <si>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</si>
  <si>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</si>
  <si>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</si>
  <si>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</si>
  <si>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</si>
  <si>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</si>
  <si>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</si>
  <si>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</si>
  <si>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</si>
  <si>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</si>
  <si>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</si>
  <si>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</si>
  <si>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</si>
  <si>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</si>
  <si>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</si>
  <si>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</si>
  <si>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CANTIDAD RACIONES</t>
  </si>
  <si>
    <t xml:space="preserve">PORCENTAJE ASUMIDO POR LA UNIVERSIDAD </t>
  </si>
  <si>
    <t>NOTA TECNICA.                                                                                                                                                                                                                                                                                                                                                                                                                                           
Para el programa Restaurante Universitario en la Seccional Girardot, la Universidad hace un aporte del 78% y el estudiante un aporte del 22% por almuerzo con base  en el reglamento de programas socio- económicos MBUG002, por lo que el valor unitario de la ración de la presente necesidad, corresponde al aporte que realiza la Universidad de Cundinanamarca por almuerzo. El proponente debe acreditar en su oferta por necesidad del servicio, que cuenta con un establecimiento de comercio propio o en convenio en la ciudad de Girardot cerca a las instalaciones de la Universidad de Cundinamarca Seccional Girardot, el cual debe contar como mínimo 14 mesas de 4 puestos para la atención en mesa de los 70 estudiantes beneficiados; por lo que debe anexar copia del convenio con un establecimiento comercial abierto al público junto con el certificado de Matrícula Mercantil de la Cámara de Comercio de Girardot, Alto Magdalena y Tequendama y carta de compromiso suscrita por el proponente manifestando que el establecimiento comercial cuenta con una zona de atención al público con mínimo 14 mesas de 4 puestos El contratista debe enviar con su propuesta carnet de manipulación de alimentos vigente y deberá presentar un compromiso de cumplimiento respecto a la  normatividad sanitaria a que haya lugar y demás normas vigentes para la prestación del servicio contratado. El proponente debe cumplir con las condiciones de higiene y salubridad de acuerdo a los lineamientos internos que tiene definido Bienestar Universitario, por lo que se realizará una visita al establecimiento comercial de los proponentes y su resultado se reflejará en el concepto técnico y economico.</t>
  </si>
  <si>
    <t>CONTRATAR EL SERVICIO DE RESTAURANTE(ALMUERZO) UNIVERSITARIO PARA LOS ESTUDIANTES DE LA  UNIVERSIDAD DE CUNDINAMARCA, SECCIONAL GIRARDOT PARA EL SEGUNDO PERIODO ACADÉMICO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</si>
</sst>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Alignment="1" applyProtection="1">
      <alignment vertical="center"/>
      <protection hidden="1"/>
    </xf>
    <xf numFmtId="43" fontId="3" fillId="0" borderId="1" xfId="4" applyFont="1" applyBorder="1" applyAlignment="1" applyProtection="1">
      <alignment vertical="center"/>
      <protection hidden="1"/>
    </xf>
    <xf numFmtId="43" fontId="6" fillId="0" borderId="1" xfId="4" applyFont="1" applyBorder="1" applyAlignment="1" applyProtection="1">
      <alignment vertical="center"/>
      <protection hidden="1"/>
    </xf>
    <xf numFmtId="43" fontId="3" fillId="0" borderId="1" xfId="4" applyFont="1" applyFill="1" applyBorder="1" applyAlignment="1" applyProtection="1">
      <alignment vertical="center"/>
      <protection hidden="1"/>
    </xf>
    <xf numFmtId="43" fontId="3" fillId="0" borderId="28" xfId="3" applyFont="1" applyFill="1" applyBorder="1" applyAlignment="1" applyProtection="1">
      <alignment horizontal="center" vertical="center"/>
      <protection hidden="1"/>
    </xf>
    <xf numFmtId="43" fontId="3" fillId="0" borderId="29" xfId="3" applyFont="1" applyFill="1" applyBorder="1" applyAlignment="1" applyProtection="1">
      <alignment horizontal="center" vertical="center"/>
      <protection hidden="1"/>
    </xf>
    <xf numFmtId="43" fontId="3" fillId="0" borderId="2" xfId="3"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30" xfId="0" applyFont="1" applyFill="1" applyBorder="1" applyAlignment="1" applyProtection="1">
      <alignment horizontal="justify" vertical="justify" wrapText="1"/>
      <protection hidden="1"/>
    </xf>
    <xf numFmtId="0" fontId="3" fillId="2" borderId="31" xfId="0" applyFont="1" applyFill="1" applyBorder="1" applyAlignment="1" applyProtection="1">
      <alignment horizontal="justify" vertical="justify" wrapText="1"/>
      <protection hidden="1"/>
    </xf>
    <xf numFmtId="0" fontId="3" fillId="35" borderId="28" xfId="0" applyFont="1" applyFill="1" applyBorder="1" applyAlignment="1" applyProtection="1">
      <alignment horizontal="center" vertical="center" wrapText="1"/>
      <protection locked="0"/>
    </xf>
    <xf numFmtId="0" fontId="3" fillId="35" borderId="29" xfId="0" applyFont="1" applyFill="1" applyBorder="1" applyAlignment="1" applyProtection="1">
      <alignment horizontal="center" vertical="center" wrapText="1"/>
      <protection locked="0"/>
    </xf>
    <xf numFmtId="0" fontId="3" fillId="35" borderId="2" xfId="0" applyFont="1" applyFill="1" applyBorder="1" applyAlignment="1" applyProtection="1">
      <alignment horizontal="center" vertical="center" wrapText="1"/>
      <protection locked="0"/>
    </xf>
    <xf numFmtId="1" fontId="12" fillId="35" borderId="28" xfId="3" applyNumberFormat="1" applyFont="1" applyFill="1" applyBorder="1" applyAlignment="1" applyProtection="1">
      <alignment horizontal="center" vertical="center"/>
      <protection locked="0"/>
    </xf>
    <xf numFmtId="1" fontId="12" fillId="35" borderId="29" xfId="3" applyNumberFormat="1" applyFont="1" applyFill="1" applyBorder="1" applyAlignment="1" applyProtection="1">
      <alignment horizontal="center" vertical="center"/>
      <protection locked="0"/>
    </xf>
    <xf numFmtId="1" fontId="12" fillId="35" borderId="2" xfId="3"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28"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28" xfId="0" applyFont="1" applyBorder="1" applyAlignment="1" applyProtection="1">
      <alignment horizontal="justify" vertical="center" wrapText="1"/>
      <protection hidden="1"/>
    </xf>
    <xf numFmtId="0" fontId="3" fillId="0" borderId="29" xfId="0" applyFont="1" applyBorder="1" applyAlignment="1" applyProtection="1">
      <alignment horizontal="justify" vertical="center" wrapText="1"/>
      <protection hidden="1"/>
    </xf>
    <xf numFmtId="0" fontId="3" fillId="0" borderId="2" xfId="0" applyFont="1" applyBorder="1" applyAlignment="1" applyProtection="1">
      <alignment horizontal="justify" vertical="center" wrapText="1"/>
      <protection hidden="1"/>
    </xf>
    <xf numFmtId="0" fontId="9" fillId="2" borderId="14" xfId="0" applyFont="1" applyFill="1" applyBorder="1" applyAlignment="1" applyProtection="1">
      <alignment horizontal="center"/>
      <protection hidden="1"/>
    </xf>
    <xf numFmtId="9" fontId="1" fillId="0" borderId="28" xfId="0" applyNumberFormat="1" applyFont="1" applyFill="1" applyBorder="1" applyAlignment="1" applyProtection="1">
      <alignment horizontal="center" vertical="center" wrapText="1"/>
      <protection hidden="1"/>
    </xf>
    <xf numFmtId="0" fontId="1" fillId="0" borderId="29"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9" fontId="3" fillId="35" borderId="28" xfId="1" applyFont="1" applyFill="1" applyBorder="1" applyAlignment="1" applyProtection="1">
      <alignment horizontal="center" vertical="center"/>
      <protection locked="0"/>
    </xf>
    <xf numFmtId="9" fontId="3" fillId="35" borderId="29" xfId="1"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2"/>
  <sheetViews>
    <sheetView tabSelected="1" topLeftCell="A16" zoomScale="60" zoomScaleNormal="60" zoomScaleSheetLayoutView="70" zoomScalePageLayoutView="55" workbookViewId="0">
      <selection activeCell="F20" sqref="F20:F24"/>
    </sheetView>
  </sheetViews>
  <sheetFormatPr baseColWidth="10" defaultColWidth="11.42578125" defaultRowHeight="15" x14ac:dyDescent="0.25"/>
  <cols>
    <col min="1" max="1" width="13.28515625" style="3" customWidth="1"/>
    <col min="2" max="2" width="56.5703125" style="3" customWidth="1"/>
    <col min="3" max="3" width="21" style="3" customWidth="1"/>
    <col min="4" max="4" width="16.140625" style="3" customWidth="1"/>
    <col min="5" max="5" width="22.28515625" style="3" bestFit="1" customWidth="1"/>
    <col min="6" max="6" width="13.5703125" style="3" customWidth="1"/>
    <col min="7" max="7" width="16.85546875" style="3" customWidth="1"/>
    <col min="8" max="8" width="15" style="3" customWidth="1"/>
    <col min="9" max="9" width="20.28515625" style="3" customWidth="1"/>
    <col min="10" max="10" width="15" style="3" customWidth="1"/>
    <col min="11" max="11" width="17.85546875" style="5" customWidth="1"/>
    <col min="12" max="12" width="18.5703125" style="5" customWidth="1"/>
    <col min="13" max="13" width="16.7109375" style="5" customWidth="1"/>
    <col min="14" max="14" width="14.7109375" style="5" customWidth="1"/>
    <col min="15" max="15" width="21.85546875" style="5" customWidth="1"/>
    <col min="16" max="16384" width="11.42578125" style="5"/>
  </cols>
  <sheetData>
    <row r="1" spans="1:15" x14ac:dyDescent="0.25">
      <c r="F1" s="4"/>
    </row>
    <row r="2" spans="1:15" ht="15.75" customHeight="1" x14ac:dyDescent="0.25">
      <c r="A2" s="33"/>
      <c r="B2" s="30" t="s">
        <v>0</v>
      </c>
      <c r="C2" s="30"/>
      <c r="D2" s="30"/>
      <c r="E2" s="30"/>
      <c r="F2" s="30"/>
      <c r="G2" s="30"/>
      <c r="H2" s="30"/>
      <c r="I2" s="30"/>
      <c r="J2" s="30"/>
      <c r="K2" s="30"/>
      <c r="L2" s="30"/>
      <c r="M2" s="30"/>
      <c r="N2" s="32" t="s">
        <v>35</v>
      </c>
      <c r="O2" s="32"/>
    </row>
    <row r="3" spans="1:15" ht="15.75" customHeight="1" x14ac:dyDescent="0.25">
      <c r="A3" s="33"/>
      <c r="B3" s="30" t="s">
        <v>1</v>
      </c>
      <c r="C3" s="30"/>
      <c r="D3" s="30"/>
      <c r="E3" s="30"/>
      <c r="F3" s="30"/>
      <c r="G3" s="30"/>
      <c r="H3" s="30"/>
      <c r="I3" s="30"/>
      <c r="J3" s="30"/>
      <c r="K3" s="30"/>
      <c r="L3" s="30"/>
      <c r="M3" s="30"/>
      <c r="N3" s="32" t="s">
        <v>38</v>
      </c>
      <c r="O3" s="32"/>
    </row>
    <row r="4" spans="1:15" ht="16.5" customHeight="1" x14ac:dyDescent="0.25">
      <c r="A4" s="33"/>
      <c r="B4" s="30" t="s">
        <v>34</v>
      </c>
      <c r="C4" s="30"/>
      <c r="D4" s="30"/>
      <c r="E4" s="30"/>
      <c r="F4" s="30"/>
      <c r="G4" s="30"/>
      <c r="H4" s="30"/>
      <c r="I4" s="30"/>
      <c r="J4" s="30"/>
      <c r="K4" s="30"/>
      <c r="L4" s="30"/>
      <c r="M4" s="30"/>
      <c r="N4" s="32" t="s">
        <v>39</v>
      </c>
      <c r="O4" s="32"/>
    </row>
    <row r="5" spans="1:15" ht="15" customHeight="1" x14ac:dyDescent="0.25">
      <c r="A5" s="33"/>
      <c r="B5" s="30"/>
      <c r="C5" s="30"/>
      <c r="D5" s="30"/>
      <c r="E5" s="30"/>
      <c r="F5" s="30"/>
      <c r="G5" s="30"/>
      <c r="H5" s="30"/>
      <c r="I5" s="30"/>
      <c r="J5" s="30"/>
      <c r="K5" s="30"/>
      <c r="L5" s="30"/>
      <c r="M5" s="30"/>
      <c r="N5" s="32" t="s">
        <v>36</v>
      </c>
      <c r="O5" s="32"/>
    </row>
    <row r="7" spans="1:15" x14ac:dyDescent="0.25">
      <c r="A7" s="6" t="s">
        <v>37</v>
      </c>
    </row>
    <row r="8" spans="1:15" x14ac:dyDescent="0.25">
      <c r="A8" s="6"/>
    </row>
    <row r="9" spans="1:15" x14ac:dyDescent="0.25">
      <c r="A9" s="7" t="s">
        <v>27</v>
      </c>
    </row>
    <row r="10" spans="1:15" ht="25.5" customHeight="1" x14ac:dyDescent="0.25">
      <c r="A10" s="31" t="s">
        <v>26</v>
      </c>
      <c r="B10" s="31"/>
      <c r="C10" s="8"/>
      <c r="E10" s="9" t="s">
        <v>20</v>
      </c>
      <c r="F10" s="34"/>
      <c r="G10" s="35"/>
      <c r="K10" s="10" t="s">
        <v>15</v>
      </c>
      <c r="L10" s="36"/>
      <c r="M10" s="37"/>
      <c r="N10" s="38"/>
    </row>
    <row r="11" spans="1:15" ht="15.75" thickBot="1" x14ac:dyDescent="0.3">
      <c r="A11" s="8"/>
      <c r="B11" s="8"/>
      <c r="C11" s="8"/>
      <c r="E11" s="11"/>
      <c r="F11" s="11"/>
      <c r="G11" s="11"/>
      <c r="K11" s="12"/>
      <c r="L11" s="13"/>
      <c r="M11" s="13"/>
      <c r="N11" s="13"/>
    </row>
    <row r="12" spans="1:15" ht="30.75" customHeight="1" thickBot="1" x14ac:dyDescent="0.3">
      <c r="A12" s="58" t="s">
        <v>24</v>
      </c>
      <c r="B12" s="59"/>
      <c r="C12" s="14"/>
      <c r="D12" s="55" t="s">
        <v>16</v>
      </c>
      <c r="E12" s="56"/>
      <c r="F12" s="56"/>
      <c r="G12" s="57"/>
      <c r="H12" s="2"/>
      <c r="I12" s="21"/>
      <c r="J12" s="21"/>
      <c r="K12" s="12"/>
    </row>
    <row r="13" spans="1:15" ht="15.75" thickBot="1" x14ac:dyDescent="0.3">
      <c r="A13" s="60"/>
      <c r="B13" s="61"/>
      <c r="C13" s="14"/>
      <c r="D13" s="15"/>
      <c r="E13" s="11"/>
      <c r="F13" s="11"/>
      <c r="G13" s="11"/>
      <c r="K13" s="12"/>
    </row>
    <row r="14" spans="1:15" ht="30" customHeight="1" thickBot="1" x14ac:dyDescent="0.3">
      <c r="A14" s="60"/>
      <c r="B14" s="61"/>
      <c r="C14" s="14"/>
      <c r="D14" s="55" t="s">
        <v>17</v>
      </c>
      <c r="E14" s="56"/>
      <c r="F14" s="56"/>
      <c r="G14" s="57"/>
      <c r="H14" s="2"/>
      <c r="I14" s="21"/>
      <c r="J14" s="21"/>
      <c r="K14" s="12"/>
    </row>
    <row r="15" spans="1:15" ht="18.75" customHeight="1" thickBot="1" x14ac:dyDescent="0.3">
      <c r="A15" s="60"/>
      <c r="B15" s="61"/>
      <c r="C15" s="14"/>
      <c r="E15" s="11"/>
      <c r="F15" s="11"/>
      <c r="G15" s="11"/>
      <c r="K15" s="12"/>
    </row>
    <row r="16" spans="1:15" ht="24" customHeight="1" thickBot="1" x14ac:dyDescent="0.3">
      <c r="A16" s="62"/>
      <c r="B16" s="63"/>
      <c r="C16" s="14"/>
      <c r="D16" s="55" t="s">
        <v>21</v>
      </c>
      <c r="E16" s="56"/>
      <c r="F16" s="56"/>
      <c r="G16" s="57"/>
      <c r="H16" s="2"/>
      <c r="I16" s="21"/>
      <c r="J16" s="21"/>
      <c r="K16" s="12"/>
      <c r="L16" s="13"/>
      <c r="M16" s="13"/>
      <c r="N16" s="13"/>
    </row>
    <row r="17" spans="1:15" x14ac:dyDescent="0.25">
      <c r="A17" s="8"/>
      <c r="B17" s="8"/>
      <c r="C17" s="8"/>
      <c r="E17" s="11"/>
      <c r="F17" s="11"/>
      <c r="G17" s="11"/>
      <c r="K17" s="12"/>
      <c r="L17" s="13"/>
      <c r="M17" s="13"/>
      <c r="N17" s="13"/>
    </row>
    <row r="19" spans="1:15" s="18" customFormat="1" ht="111.75" customHeight="1" x14ac:dyDescent="0.25">
      <c r="A19" s="16" t="s">
        <v>25</v>
      </c>
      <c r="B19" s="16" t="s">
        <v>2</v>
      </c>
      <c r="C19" s="16" t="s">
        <v>18</v>
      </c>
      <c r="D19" s="16" t="s">
        <v>42</v>
      </c>
      <c r="E19" s="16" t="s">
        <v>43</v>
      </c>
      <c r="F19" s="17" t="s">
        <v>3</v>
      </c>
      <c r="G19" s="17" t="s">
        <v>23</v>
      </c>
      <c r="H19" s="17" t="s">
        <v>4</v>
      </c>
      <c r="I19" s="17" t="s">
        <v>29</v>
      </c>
      <c r="J19" s="17" t="s">
        <v>32</v>
      </c>
      <c r="K19" s="17" t="s">
        <v>5</v>
      </c>
      <c r="L19" s="17" t="s">
        <v>6</v>
      </c>
      <c r="M19" s="17" t="s">
        <v>7</v>
      </c>
      <c r="N19" s="17" t="s">
        <v>28</v>
      </c>
      <c r="O19" s="17" t="s">
        <v>8</v>
      </c>
    </row>
    <row r="20" spans="1:15" s="18" customFormat="1" ht="51" customHeight="1" x14ac:dyDescent="0.25">
      <c r="A20" s="64">
        <v>1</v>
      </c>
      <c r="B20" s="70" t="s">
        <v>45</v>
      </c>
      <c r="C20" s="49"/>
      <c r="D20" s="67">
        <v>5698</v>
      </c>
      <c r="E20" s="74">
        <v>0.78</v>
      </c>
      <c r="F20" s="52"/>
      <c r="G20" s="87">
        <v>0</v>
      </c>
      <c r="H20" s="27">
        <f t="shared" ref="H20" si="0">+ROUND(F20*G20,0)</f>
        <v>0</v>
      </c>
      <c r="I20" s="87">
        <v>0</v>
      </c>
      <c r="J20" s="27">
        <f t="shared" ref="J20" si="1">ROUND(F20*I20,0)</f>
        <v>0</v>
      </c>
      <c r="K20" s="27">
        <f t="shared" ref="K20" si="2">ROUND(F20+H20+J20,0)</f>
        <v>0</v>
      </c>
      <c r="L20" s="27">
        <f t="shared" ref="L20" si="3">ROUND(F20*D20,0)</f>
        <v>0</v>
      </c>
      <c r="M20" s="27">
        <f t="shared" ref="M20" si="4">ROUND(L20*G20,0)</f>
        <v>0</v>
      </c>
      <c r="N20" s="27">
        <f t="shared" ref="N20" si="5">ROUND(L20*I20,0)</f>
        <v>0</v>
      </c>
      <c r="O20" s="27">
        <f t="shared" ref="O20" si="6">ROUND(L20+N20+M20,0)</f>
        <v>0</v>
      </c>
    </row>
    <row r="21" spans="1:15" s="18" customFormat="1" x14ac:dyDescent="0.25">
      <c r="A21" s="65"/>
      <c r="B21" s="71"/>
      <c r="C21" s="50"/>
      <c r="D21" s="68"/>
      <c r="E21" s="75"/>
      <c r="F21" s="53"/>
      <c r="G21" s="88"/>
      <c r="H21" s="28"/>
      <c r="I21" s="88"/>
      <c r="J21" s="28"/>
      <c r="K21" s="28"/>
      <c r="L21" s="28"/>
      <c r="M21" s="28"/>
      <c r="N21" s="28"/>
      <c r="O21" s="28"/>
    </row>
    <row r="22" spans="1:15" s="18" customFormat="1" ht="12.75" customHeight="1" x14ac:dyDescent="0.25">
      <c r="A22" s="65"/>
      <c r="B22" s="71"/>
      <c r="C22" s="50"/>
      <c r="D22" s="68"/>
      <c r="E22" s="75"/>
      <c r="F22" s="53"/>
      <c r="G22" s="88"/>
      <c r="H22" s="28"/>
      <c r="I22" s="88"/>
      <c r="J22" s="28"/>
      <c r="K22" s="28"/>
      <c r="L22" s="28"/>
      <c r="M22" s="28"/>
      <c r="N22" s="28"/>
      <c r="O22" s="28"/>
    </row>
    <row r="23" spans="1:15" s="18" customFormat="1" ht="11.25" hidden="1" customHeight="1" x14ac:dyDescent="0.25">
      <c r="A23" s="65"/>
      <c r="B23" s="71"/>
      <c r="C23" s="50"/>
      <c r="D23" s="68"/>
      <c r="E23" s="75"/>
      <c r="F23" s="53"/>
      <c r="G23" s="88"/>
      <c r="H23" s="28"/>
      <c r="I23" s="88"/>
      <c r="J23" s="28"/>
      <c r="K23" s="28"/>
      <c r="L23" s="28"/>
      <c r="M23" s="28"/>
      <c r="N23" s="28"/>
      <c r="O23" s="28"/>
    </row>
    <row r="24" spans="1:15" s="18" customFormat="1" hidden="1" x14ac:dyDescent="0.25">
      <c r="A24" s="66"/>
      <c r="B24" s="72"/>
      <c r="C24" s="51"/>
      <c r="D24" s="69"/>
      <c r="E24" s="76"/>
      <c r="F24" s="54"/>
      <c r="G24" s="89"/>
      <c r="H24" s="29"/>
      <c r="I24" s="89"/>
      <c r="J24" s="29"/>
      <c r="K24" s="29"/>
      <c r="L24" s="29"/>
      <c r="M24" s="29"/>
      <c r="N24" s="29"/>
      <c r="O24" s="29"/>
    </row>
    <row r="25" spans="1:15" s="18" customFormat="1" ht="118.5" customHeight="1" thickBot="1" x14ac:dyDescent="0.3">
      <c r="A25" s="47" t="s">
        <v>44</v>
      </c>
      <c r="B25" s="47"/>
      <c r="C25" s="47"/>
      <c r="D25" s="47"/>
      <c r="E25" s="47"/>
      <c r="F25" s="47"/>
      <c r="G25" s="47"/>
      <c r="H25" s="47"/>
      <c r="I25" s="47"/>
      <c r="J25" s="47"/>
      <c r="K25" s="47"/>
      <c r="L25" s="48"/>
      <c r="M25" s="41" t="s">
        <v>33</v>
      </c>
      <c r="N25" s="41"/>
      <c r="O25" s="23">
        <f>SUMIF(G:G,0%,L:L)</f>
        <v>0</v>
      </c>
    </row>
    <row r="26" spans="1:15" s="18" customFormat="1" ht="39" customHeight="1" thickBot="1" x14ac:dyDescent="0.3">
      <c r="A26" s="85" t="s">
        <v>22</v>
      </c>
      <c r="B26" s="86"/>
      <c r="C26" s="86"/>
      <c r="D26" s="86"/>
      <c r="E26" s="86"/>
      <c r="F26" s="86"/>
      <c r="G26" s="86"/>
      <c r="H26" s="86"/>
      <c r="I26" s="86"/>
      <c r="J26" s="86"/>
      <c r="K26" s="86"/>
      <c r="L26" s="86"/>
      <c r="M26" s="42" t="s">
        <v>9</v>
      </c>
      <c r="N26" s="42"/>
      <c r="O26" s="24">
        <f>SUMIF(G:G,5%,L:L)</f>
        <v>0</v>
      </c>
    </row>
    <row r="27" spans="1:15" s="18" customFormat="1" ht="30" customHeight="1" x14ac:dyDescent="0.25">
      <c r="A27" s="81" t="s">
        <v>40</v>
      </c>
      <c r="B27" s="82"/>
      <c r="C27" s="82"/>
      <c r="D27" s="82"/>
      <c r="E27" s="82"/>
      <c r="F27" s="82"/>
      <c r="G27" s="82"/>
      <c r="H27" s="82"/>
      <c r="I27" s="82"/>
      <c r="J27" s="82"/>
      <c r="K27" s="82"/>
      <c r="L27" s="83"/>
      <c r="M27" s="42" t="s">
        <v>10</v>
      </c>
      <c r="N27" s="42"/>
      <c r="O27" s="24">
        <f>SUMIF(G:G,19%,L:L)</f>
        <v>0</v>
      </c>
    </row>
    <row r="28" spans="1:15" s="18" customFormat="1" ht="30" customHeight="1" x14ac:dyDescent="0.25">
      <c r="A28" s="84"/>
      <c r="B28" s="84"/>
      <c r="C28" s="84"/>
      <c r="D28" s="84"/>
      <c r="E28" s="84"/>
      <c r="F28" s="84"/>
      <c r="G28" s="84"/>
      <c r="H28" s="84"/>
      <c r="I28" s="84"/>
      <c r="J28" s="84"/>
      <c r="K28" s="84"/>
      <c r="L28" s="84"/>
      <c r="M28" s="43" t="s">
        <v>6</v>
      </c>
      <c r="N28" s="44"/>
      <c r="O28" s="25">
        <f>SUM(O25:O27)</f>
        <v>0</v>
      </c>
    </row>
    <row r="29" spans="1:15" s="18" customFormat="1" ht="30" customHeight="1" x14ac:dyDescent="0.25">
      <c r="A29" s="84"/>
      <c r="B29" s="84"/>
      <c r="C29" s="84"/>
      <c r="D29" s="84"/>
      <c r="E29" s="84"/>
      <c r="F29" s="84"/>
      <c r="G29" s="84"/>
      <c r="H29" s="84"/>
      <c r="I29" s="84"/>
      <c r="J29" s="84"/>
      <c r="K29" s="84"/>
      <c r="L29" s="84"/>
      <c r="M29" s="45" t="s">
        <v>11</v>
      </c>
      <c r="N29" s="46"/>
      <c r="O29" s="26">
        <f>ROUND(O26*5%,0)</f>
        <v>0</v>
      </c>
    </row>
    <row r="30" spans="1:15" s="18" customFormat="1" ht="30" customHeight="1" x14ac:dyDescent="0.25">
      <c r="A30" s="84"/>
      <c r="B30" s="84"/>
      <c r="C30" s="84"/>
      <c r="D30" s="84"/>
      <c r="E30" s="84"/>
      <c r="F30" s="84"/>
      <c r="G30" s="84"/>
      <c r="H30" s="84"/>
      <c r="I30" s="84"/>
      <c r="J30" s="84"/>
      <c r="K30" s="84"/>
      <c r="L30" s="84"/>
      <c r="M30" s="45" t="s">
        <v>12</v>
      </c>
      <c r="N30" s="46"/>
      <c r="O30" s="24">
        <f>ROUND(O27*19%,0)</f>
        <v>0</v>
      </c>
    </row>
    <row r="31" spans="1:15" s="18" customFormat="1" ht="30" customHeight="1" x14ac:dyDescent="0.25">
      <c r="A31" s="84"/>
      <c r="B31" s="84"/>
      <c r="C31" s="84"/>
      <c r="D31" s="84"/>
      <c r="E31" s="84"/>
      <c r="F31" s="84"/>
      <c r="G31" s="84"/>
      <c r="H31" s="84"/>
      <c r="I31" s="84"/>
      <c r="J31" s="84"/>
      <c r="K31" s="84"/>
      <c r="L31" s="84"/>
      <c r="M31" s="43" t="s">
        <v>13</v>
      </c>
      <c r="N31" s="44"/>
      <c r="O31" s="25">
        <f>SUM(O29:O30)</f>
        <v>0</v>
      </c>
    </row>
    <row r="32" spans="1:15" s="18" customFormat="1" ht="30" customHeight="1" x14ac:dyDescent="0.25">
      <c r="A32" s="84"/>
      <c r="B32" s="84"/>
      <c r="C32" s="84"/>
      <c r="D32" s="84"/>
      <c r="E32" s="84"/>
      <c r="F32" s="84"/>
      <c r="G32" s="84"/>
      <c r="H32" s="84"/>
      <c r="I32" s="84"/>
      <c r="J32" s="84"/>
      <c r="K32" s="84"/>
      <c r="L32" s="84"/>
      <c r="M32" s="79" t="s">
        <v>31</v>
      </c>
      <c r="N32" s="80"/>
      <c r="O32" s="24">
        <f>SUMIF(I:I,8%,N:N)</f>
        <v>0</v>
      </c>
    </row>
    <row r="33" spans="1:15" s="18" customFormat="1" ht="37.5" customHeight="1" x14ac:dyDescent="0.25">
      <c r="A33" s="84"/>
      <c r="B33" s="84"/>
      <c r="C33" s="84"/>
      <c r="D33" s="84"/>
      <c r="E33" s="84"/>
      <c r="F33" s="84"/>
      <c r="G33" s="84"/>
      <c r="H33" s="84"/>
      <c r="I33" s="84"/>
      <c r="J33" s="84"/>
      <c r="K33" s="84"/>
      <c r="L33" s="84"/>
      <c r="M33" s="77" t="s">
        <v>30</v>
      </c>
      <c r="N33" s="78"/>
      <c r="O33" s="25">
        <f>SUM(O32)</f>
        <v>0</v>
      </c>
    </row>
    <row r="34" spans="1:15" s="18" customFormat="1" ht="44.25" customHeight="1" x14ac:dyDescent="0.25">
      <c r="A34" s="84"/>
      <c r="B34" s="84"/>
      <c r="C34" s="84"/>
      <c r="D34" s="84"/>
      <c r="E34" s="84"/>
      <c r="F34" s="84"/>
      <c r="G34" s="84"/>
      <c r="H34" s="84"/>
      <c r="I34" s="84"/>
      <c r="J34" s="84"/>
      <c r="K34" s="84"/>
      <c r="L34" s="84"/>
      <c r="M34" s="77" t="s">
        <v>14</v>
      </c>
      <c r="N34" s="78"/>
      <c r="O34" s="25">
        <f>+O28+O31+O33</f>
        <v>0</v>
      </c>
    </row>
    <row r="37" spans="1:15" x14ac:dyDescent="0.25">
      <c r="B37" s="22"/>
      <c r="C37" s="22"/>
    </row>
    <row r="38" spans="1:15" x14ac:dyDescent="0.25">
      <c r="B38" s="39"/>
      <c r="C38" s="39"/>
    </row>
    <row r="39" spans="1:15" ht="15.75" thickBot="1" x14ac:dyDescent="0.3">
      <c r="B39" s="40"/>
      <c r="C39" s="40"/>
    </row>
    <row r="40" spans="1:15" x14ac:dyDescent="0.25">
      <c r="B40" s="73" t="s">
        <v>19</v>
      </c>
      <c r="C40" s="73"/>
    </row>
    <row r="42" spans="1:15" x14ac:dyDescent="0.25">
      <c r="A42" s="19" t="s">
        <v>41</v>
      </c>
    </row>
  </sheetData>
  <sheetProtection algorithmName="SHA-512" hashValue="TKvIX1I+xnj2hqDGAiemTm4wT2vTVZsIGeSea2PkyBMK2TmFUVbFLhG9Bxxlo3fHNFgG07lWUknBsm2S4Hdlag==" saltValue="ucJ0McWTLsfk6eN+OHfVhw==" spinCount="100000" sheet="1" formatCells="0" selectLockedCells="1"/>
  <mergeCells count="45">
    <mergeCell ref="N20:N24"/>
    <mergeCell ref="O20:O24"/>
    <mergeCell ref="B20:B24"/>
    <mergeCell ref="B40:C40"/>
    <mergeCell ref="D14:G14"/>
    <mergeCell ref="D16:G16"/>
    <mergeCell ref="E20:E24"/>
    <mergeCell ref="M31:N31"/>
    <mergeCell ref="M34:N34"/>
    <mergeCell ref="M32:N32"/>
    <mergeCell ref="M33:N33"/>
    <mergeCell ref="A27:L34"/>
    <mergeCell ref="A26:L26"/>
    <mergeCell ref="G20:G24"/>
    <mergeCell ref="H20:H24"/>
    <mergeCell ref="I20:I24"/>
    <mergeCell ref="B38:C39"/>
    <mergeCell ref="M25:N25"/>
    <mergeCell ref="M26:N26"/>
    <mergeCell ref="M27:N27"/>
    <mergeCell ref="M28:N28"/>
    <mergeCell ref="M29:N29"/>
    <mergeCell ref="M30:N30"/>
    <mergeCell ref="A25:L25"/>
    <mergeCell ref="N2:O2"/>
    <mergeCell ref="N3:O3"/>
    <mergeCell ref="N4:O4"/>
    <mergeCell ref="N5:O5"/>
    <mergeCell ref="A2:A5"/>
    <mergeCell ref="J20:J24"/>
    <mergeCell ref="K20:K24"/>
    <mergeCell ref="L20:L24"/>
    <mergeCell ref="M20:M24"/>
    <mergeCell ref="B2:M2"/>
    <mergeCell ref="B3:M3"/>
    <mergeCell ref="B4:M5"/>
    <mergeCell ref="A10:B10"/>
    <mergeCell ref="F10:G10"/>
    <mergeCell ref="L10:N10"/>
    <mergeCell ref="C20:C24"/>
    <mergeCell ref="F20:F24"/>
    <mergeCell ref="D12:G12"/>
    <mergeCell ref="A12:B16"/>
    <mergeCell ref="A20:A24"/>
    <mergeCell ref="D20:D24"/>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0">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39f7a895-868e-4739-ab10-589c64175fbd"/>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2023-07-12T22:17:28Z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