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BACKUP Compras 20-02-23\Unidad D\Backup JJSARMIENTO 16-05-22\ESCRITORIO\COMPRAS 2023\INVITACIONES A COTIZAR INFERIOR A 100 SMLV\hERRAMIENTAS II\PUBLICAR\"/>
    </mc:Choice>
  </mc:AlternateContent>
  <bookViews>
    <workbookView xWindow="0" yWindow="0" windowWidth="21600" windowHeight="9600"/>
  </bookViews>
  <sheets>
    <sheet name="Cotización" sheetId="1" r:id="rId1"/>
    <sheet name="Hoja2" sheetId="2" state="hidden" r:id="rId2"/>
  </sheets>
  <definedNames>
    <definedName name="_xlnm.Print_Area" localSheetId="0">Cotización!$A$1:$O$43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2" i="1" l="1"/>
  <c r="K22" i="1"/>
  <c r="L22" i="1"/>
  <c r="N22" i="1" s="1"/>
  <c r="M22" i="1"/>
  <c r="J23" i="1"/>
  <c r="K23" i="1"/>
  <c r="L23" i="1"/>
  <c r="M23" i="1" s="1"/>
  <c r="J24" i="1"/>
  <c r="K24" i="1"/>
  <c r="L24" i="1"/>
  <c r="N24" i="1" s="1"/>
  <c r="M24" i="1"/>
  <c r="H22" i="1"/>
  <c r="H23" i="1"/>
  <c r="H24" i="1"/>
  <c r="H25" i="1"/>
  <c r="N23" i="1" l="1"/>
  <c r="O23" i="1" s="1"/>
  <c r="O24" i="1"/>
  <c r="O22" i="1"/>
  <c r="H20" i="1" l="1"/>
  <c r="L21" i="1"/>
  <c r="N21" i="1" s="1"/>
  <c r="J21" i="1"/>
  <c r="H21" i="1"/>
  <c r="K21" i="1" s="1"/>
  <c r="M21" i="1" l="1"/>
  <c r="O21" i="1" s="1"/>
  <c r="J25" i="1"/>
  <c r="L25" i="1"/>
  <c r="N25" i="1" s="1"/>
  <c r="J20" i="1"/>
  <c r="L20" i="1"/>
  <c r="M20" i="1" s="1"/>
  <c r="O27" i="1"/>
  <c r="O30" i="1" s="1"/>
  <c r="M25" i="1" l="1"/>
  <c r="O25" i="1" s="1"/>
  <c r="K25" i="1"/>
  <c r="N20" i="1"/>
  <c r="O20" i="1" s="1"/>
  <c r="K20" i="1"/>
  <c r="O33" i="1"/>
  <c r="O26" i="1"/>
  <c r="O34" i="1" l="1"/>
  <c r="O28" i="1" l="1"/>
  <c r="O31" i="1" l="1"/>
  <c r="O32" i="1" s="1"/>
  <c r="O29" i="1"/>
  <c r="O35"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<sst xmlns="http://schemas.openxmlformats.org/spreadsheetml/2006/main" count="57" uniqueCount="51">
  <si>
    <t>MACROPROCESO DE APOYO</t>
  </si>
  <si>
    <t>CÓDIGO: ABSr125</t>
  </si>
  <si>
    <t xml:space="preserve">PROCESO GESTIÓN BIENES Y SERVICIOS </t>
  </si>
  <si>
    <t>VERSIÓN: 3</t>
  </si>
  <si>
    <t>COTIZACIÓN PARA PROCESOS DE BIENES Y/O SERVICIOS</t>
  </si>
  <si>
    <t>VIGENCIA: 2022-07-27</t>
  </si>
  <si>
    <t>PÁGINA 1 DE 1</t>
  </si>
  <si>
    <t>32.1</t>
  </si>
  <si>
    <t>FECHA DE ELABORACIÓN:</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</si>
  <si>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</si>
  <si>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</si>
  <si>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</si>
  <si>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</si>
  <si>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</si>
  <si>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</si>
  <si>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</si>
  <si>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</si>
  <si>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ESPECIFICACIONES TÉCNICAS DE LOS BIENES Y/O SERVICIOS REQUERIDOS</t>
  </si>
  <si>
    <t>MARCAS</t>
  </si>
  <si>
    <t xml:space="preserve">CANTIDAD </t>
  </si>
  <si>
    <t>UNIDAD DE MEDIDA</t>
  </si>
  <si>
    <t>VALOR UNITARIO</t>
  </si>
  <si>
    <t xml:space="preserve">PORCENTAJE DE IVA </t>
  </si>
  <si>
    <t xml:space="preserve">VALOR  IVA </t>
  </si>
  <si>
    <t>PORCENTAJE DE IMPUESTO NACIONAL AL CONSUMO –INC</t>
  </si>
  <si>
    <t>VALOR IMPUESTO NACIONAL AL CONSUMO –INC</t>
  </si>
  <si>
    <t xml:space="preserve">VALOR TOTAL UNITARIO </t>
  </si>
  <si>
    <t>SUBTOTAL</t>
  </si>
  <si>
    <t>IVA</t>
  </si>
  <si>
    <t>IMPUESTO NACIONAL AL CONSUMO –INC</t>
  </si>
  <si>
    <t>TOTAL</t>
  </si>
  <si>
    <t>VALOR NO GRAVADO IVA 
(TARIFA 0%)</t>
  </si>
  <si>
    <t>ASPECTOS OBLIGATORIOS A TENER EN CUENTA</t>
  </si>
  <si>
    <t>VALOR GRAVADO IVA 5%</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</si>
  <si>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</si>
  <si>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</si>
  <si>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</si>
  <si>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</si>
  <si>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</si>
  <si>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</si>
  <si>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</si>
  <si>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</si>
  <si>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</si>
  <si>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</si>
  <si>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Mantenimiento preventivo guadaña STIHL FS 450, consistente en: * Descarbonada * Empaques de motor * Empaques de carburador * Bujía * Filtro de combustible * Filtro de aire * Mangueras * Rodamientos de transmisión * Retenedor de transmisión * Costo mano de obra</t>
  </si>
  <si>
    <t>Mantenimiento preventivo motosierra STIHL MS 382, consistente en: * Descarbonada * Kit de empaques * Kit empaquetadura carburador * Bujía * Filtro de combustible  * Mangueras de combustible * Costo mano obra</t>
  </si>
  <si>
    <t>Mantenimiento preventivo motosierra STIHL MS 103, consistente en: * Descarbonada * Juego de empaques * Bujía * Empaquetadura carburador * Filtro de combustible * Mangueras * Costo mano obra</t>
  </si>
  <si>
    <t>Mantenimiento preventivo motosierra STIHL MS 170, consistente en: * Descarbonada * Empaque de motor * Empaquetadura de carburador * Bujía * Filtro de combustible * Mangueras de combustible * Empaquetadura de silenciador * Costo mano obra</t>
  </si>
  <si>
    <t>Mantenimiento preventivo corta setos STIHL HS 45, consistente en: * Descarbonada * Juego de empaques * Juego de empaquetadura y carburador * Bujía * Filtro de aire * Filtro de Combustible * Mangueras de combustible * Costo mano de obra</t>
  </si>
  <si>
    <t>Bolsa fija por valor de un millon de pesos M/cte $1.000.000  (Incluyendo IVA) para repuestos nuevos incluida su instalación para las herramientas de la Universidad de Cundinamarca Seccional Girardot, que se puedan requerir en caso de realizar mantenimientos correctivos previa autorización del supervisor del contrato, se verificara que los repuestos y piezas a adquirir esten dentro de los precios de mercado y se deberá dar garantia minima de un año sobre las piezas o elementos cambiados.</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</si>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</sst>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3" formatCode="_-* #,##0.00_-;\-* #,##0.00_-;_-* &quot;-&quot;??_-;_-@_-"/>
    <numFmt numFmtId="164" formatCode="_-* #,##0_-;\-* #,##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2">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3" fontId="1" fillId="2" borderId="0" xfId="0" applyNumberFormat="1" applyFont="1" applyFill="1" applyProtection="1">
      <protection hidden="1"/>
    </xf>
    <xf numFmtId="164" fontId="12" fillId="35" borderId="1" xfId="4" applyNumberFormat="1" applyFont="1" applyFill="1" applyBorder="1" applyAlignment="1" applyProtection="1">
      <alignment horizontal="center" vertical="center"/>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1" fillId="0" borderId="28" xfId="0" applyFont="1" applyBorder="1" applyAlignment="1">
      <alignment vertical="top" wrapText="1"/>
    </xf>
    <xf numFmtId="0" fontId="1" fillId="0" borderId="28" xfId="0" applyFont="1" applyBorder="1" applyAlignment="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4"/>
  <sheetViews>
    <sheetView tabSelected="1" topLeftCell="A7" zoomScale="70" zoomScaleNormal="70" zoomScaleSheetLayoutView="70" zoomScalePageLayoutView="55" workbookViewId="0">
      <selection activeCell="F20" sqref="F20"/>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39"/>
      <c r="B2" s="49" t="s">
        <v>0</v>
      </c>
      <c r="C2" s="49"/>
      <c r="D2" s="49"/>
      <c r="E2" s="49"/>
      <c r="F2" s="49"/>
      <c r="G2" s="49"/>
      <c r="H2" s="49"/>
      <c r="I2" s="49"/>
      <c r="J2" s="49"/>
      <c r="K2" s="49"/>
      <c r="L2" s="49"/>
      <c r="M2" s="49"/>
      <c r="N2" s="38" t="s">
        <v>1</v>
      </c>
      <c r="O2" s="38"/>
    </row>
    <row r="3" spans="1:15" ht="15.75" customHeight="1" x14ac:dyDescent="0.25">
      <c r="A3" s="39"/>
      <c r="B3" s="49" t="s">
        <v>2</v>
      </c>
      <c r="C3" s="49"/>
      <c r="D3" s="49"/>
      <c r="E3" s="49"/>
      <c r="F3" s="49"/>
      <c r="G3" s="49"/>
      <c r="H3" s="49"/>
      <c r="I3" s="49"/>
      <c r="J3" s="49"/>
      <c r="K3" s="49"/>
      <c r="L3" s="49"/>
      <c r="M3" s="49"/>
      <c r="N3" s="38" t="s">
        <v>3</v>
      </c>
      <c r="O3" s="38"/>
    </row>
    <row r="4" spans="1:15" ht="16.5" customHeight="1" x14ac:dyDescent="0.25">
      <c r="A4" s="39"/>
      <c r="B4" s="49" t="s">
        <v>4</v>
      </c>
      <c r="C4" s="49"/>
      <c r="D4" s="49"/>
      <c r="E4" s="49"/>
      <c r="F4" s="49"/>
      <c r="G4" s="49"/>
      <c r="H4" s="49"/>
      <c r="I4" s="49"/>
      <c r="J4" s="49"/>
      <c r="K4" s="49"/>
      <c r="L4" s="49"/>
      <c r="M4" s="49"/>
      <c r="N4" s="38" t="s">
        <v>5</v>
      </c>
      <c r="O4" s="38"/>
    </row>
    <row r="5" spans="1:15" ht="15" customHeight="1" x14ac:dyDescent="0.25">
      <c r="A5" s="39"/>
      <c r="B5" s="49"/>
      <c r="C5" s="49"/>
      <c r="D5" s="49"/>
      <c r="E5" s="49"/>
      <c r="F5" s="49"/>
      <c r="G5" s="49"/>
      <c r="H5" s="49"/>
      <c r="I5" s="49"/>
      <c r="J5" s="49"/>
      <c r="K5" s="49"/>
      <c r="L5" s="49"/>
      <c r="M5" s="49"/>
      <c r="N5" s="38" t="s">
        <v>6</v>
      </c>
      <c r="O5" s="38"/>
    </row>
    <row r="7" spans="1:15" x14ac:dyDescent="0.25">
      <c r="A7" s="11" t="s">
        <v>7</v>
      </c>
    </row>
    <row r="8" spans="1:15" x14ac:dyDescent="0.25">
      <c r="A8" s="11"/>
    </row>
    <row r="9" spans="1:15" x14ac:dyDescent="0.25">
      <c r="A9" s="12" t="s">
        <v>8</v>
      </c>
    </row>
    <row r="10" spans="1:15" ht="25.5" customHeight="1" x14ac:dyDescent="0.25">
      <c r="A10" s="56" t="s">
        <v>9</v>
      </c>
      <c r="B10" s="56"/>
      <c r="C10" s="13"/>
      <c r="E10" s="14" t="s">
        <v>10</v>
      </c>
      <c r="F10" s="58"/>
      <c r="G10" s="59"/>
      <c r="K10" s="15" t="s">
        <v>11</v>
      </c>
      <c r="L10" s="60"/>
      <c r="M10" s="61"/>
      <c r="N10" s="62"/>
    </row>
    <row r="11" spans="1:15" ht="15.75" thickBot="1" x14ac:dyDescent="0.3">
      <c r="A11" s="13"/>
      <c r="B11" s="13"/>
      <c r="C11" s="13"/>
      <c r="E11" s="16"/>
      <c r="F11" s="16"/>
      <c r="G11" s="16"/>
      <c r="K11" s="17"/>
      <c r="L11" s="18"/>
      <c r="M11" s="18"/>
      <c r="N11" s="18"/>
    </row>
    <row r="12" spans="1:15" ht="30.75" customHeight="1" thickBot="1" x14ac:dyDescent="0.3">
      <c r="A12" s="43" t="s">
        <v>12</v>
      </c>
      <c r="B12" s="44"/>
      <c r="C12" s="19"/>
      <c r="D12" s="40" t="s">
        <v>13</v>
      </c>
      <c r="E12" s="41"/>
      <c r="F12" s="41"/>
      <c r="G12" s="42"/>
      <c r="H12" s="7"/>
      <c r="I12" s="26"/>
      <c r="J12" s="26"/>
      <c r="K12" s="17"/>
    </row>
    <row r="13" spans="1:15" ht="15.75" thickBot="1" x14ac:dyDescent="0.3">
      <c r="A13" s="45"/>
      <c r="B13" s="46"/>
      <c r="C13" s="19"/>
      <c r="D13" s="18"/>
      <c r="E13" s="16"/>
      <c r="F13" s="16"/>
      <c r="G13" s="16"/>
      <c r="K13" s="17"/>
    </row>
    <row r="14" spans="1:15" ht="30" customHeight="1" thickBot="1" x14ac:dyDescent="0.3">
      <c r="A14" s="45"/>
      <c r="B14" s="46"/>
      <c r="C14" s="19"/>
      <c r="D14" s="40" t="s">
        <v>14</v>
      </c>
      <c r="E14" s="41"/>
      <c r="F14" s="41"/>
      <c r="G14" s="42"/>
      <c r="H14" s="7"/>
      <c r="I14" s="26"/>
      <c r="J14" s="26"/>
      <c r="K14" s="17"/>
    </row>
    <row r="15" spans="1:15" ht="18.75" customHeight="1" thickBot="1" x14ac:dyDescent="0.3">
      <c r="A15" s="45"/>
      <c r="B15" s="46"/>
      <c r="C15" s="19"/>
      <c r="E15" s="16"/>
      <c r="F15" s="16"/>
      <c r="G15" s="16"/>
      <c r="K15" s="17"/>
    </row>
    <row r="16" spans="1:15" ht="24" customHeight="1" thickBot="1" x14ac:dyDescent="0.3">
      <c r="A16" s="47"/>
      <c r="B16" s="48"/>
      <c r="C16" s="19"/>
      <c r="D16" s="40" t="s">
        <v>15</v>
      </c>
      <c r="E16" s="41"/>
      <c r="F16" s="41"/>
      <c r="G16" s="42"/>
      <c r="H16" s="7"/>
      <c r="I16" s="26"/>
      <c r="J16" s="26"/>
      <c r="K16" s="17"/>
      <c r="L16" s="18"/>
      <c r="M16" s="18"/>
      <c r="N16" s="18"/>
    </row>
    <row r="17" spans="1:15" x14ac:dyDescent="0.25">
      <c r="A17" s="13"/>
      <c r="B17" s="13"/>
      <c r="C17" s="13"/>
      <c r="E17" s="16"/>
      <c r="F17" s="16"/>
      <c r="G17" s="16"/>
      <c r="K17" s="17"/>
      <c r="L17" s="18"/>
      <c r="M17" s="18"/>
      <c r="N17" s="18"/>
    </row>
    <row r="19" spans="1:15" s="22" customFormat="1" ht="111.75" customHeight="1" x14ac:dyDescent="0.25">
      <c r="A19" s="20" t="s">
        <v>16</v>
      </c>
      <c r="B19" s="20" t="s">
        <v>17</v>
      </c>
      <c r="C19" s="20" t="s">
        <v>18</v>
      </c>
      <c r="D19" s="20" t="s">
        <v>19</v>
      </c>
      <c r="E19" s="20" t="s">
        <v>20</v>
      </c>
      <c r="F19" s="21" t="s">
        <v>21</v>
      </c>
      <c r="G19" s="21" t="s">
        <v>22</v>
      </c>
      <c r="H19" s="21" t="s">
        <v>23</v>
      </c>
      <c r="I19" s="21" t="s">
        <v>24</v>
      </c>
      <c r="J19" s="21" t="s">
        <v>25</v>
      </c>
      <c r="K19" s="21" t="s">
        <v>26</v>
      </c>
      <c r="L19" s="21" t="s">
        <v>27</v>
      </c>
      <c r="M19" s="21" t="s">
        <v>28</v>
      </c>
      <c r="N19" s="21" t="s">
        <v>29</v>
      </c>
      <c r="O19" s="21" t="s">
        <v>30</v>
      </c>
    </row>
    <row r="20" spans="1:15" s="22" customFormat="1" ht="75" customHeight="1" x14ac:dyDescent="0.25">
      <c r="A20" s="28">
        <v>1</v>
      </c>
      <c r="B20" s="70" t="s">
        <v>44</v>
      </c>
      <c r="C20" s="29"/>
      <c r="D20" s="71">
        <v>1</v>
      </c>
      <c r="E20" s="71" t="s">
        <v>50</v>
      </c>
      <c r="F20" s="31"/>
      <c r="G20" s="25">
        <v>0</v>
      </c>
      <c r="H20" s="1">
        <f>+ROUND(F20*G20,0)</f>
        <v>0</v>
      </c>
      <c r="I20" s="25">
        <v>0</v>
      </c>
      <c r="J20" s="1">
        <f t="shared" ref="J20" si="0">ROUND(F20*I20,0)</f>
        <v>0</v>
      </c>
      <c r="K20" s="1">
        <f t="shared" ref="K20" si="1">ROUND(F20+H20+J20,0)</f>
        <v>0</v>
      </c>
      <c r="L20" s="1">
        <f t="shared" ref="L20" si="2">ROUND(F20*D20,0)</f>
        <v>0</v>
      </c>
      <c r="M20" s="1">
        <f t="shared" ref="M20" si="3">ROUND(L20*G20,0)</f>
        <v>0</v>
      </c>
      <c r="N20" s="1">
        <f t="shared" ref="N20" si="4">ROUND(L20*I20,0)</f>
        <v>0</v>
      </c>
      <c r="O20" s="2">
        <f t="shared" ref="O20" si="5">ROUND(L20+N20+M20,0)</f>
        <v>0</v>
      </c>
    </row>
    <row r="21" spans="1:15" s="22" customFormat="1" ht="62.25" customHeight="1" x14ac:dyDescent="0.25">
      <c r="A21" s="28">
        <v>2</v>
      </c>
      <c r="B21" s="70" t="s">
        <v>45</v>
      </c>
      <c r="C21" s="29"/>
      <c r="D21" s="71">
        <v>1</v>
      </c>
      <c r="E21" s="71" t="s">
        <v>50</v>
      </c>
      <c r="F21" s="31"/>
      <c r="G21" s="25">
        <v>0</v>
      </c>
      <c r="H21" s="1">
        <f t="shared" ref="H21:H25" si="6">+ROUND(F21*G21,0)</f>
        <v>0</v>
      </c>
      <c r="I21" s="25">
        <v>0</v>
      </c>
      <c r="J21" s="1">
        <f t="shared" ref="J21" si="7">ROUND(F21*I21,0)</f>
        <v>0</v>
      </c>
      <c r="K21" s="1">
        <f t="shared" ref="K21" si="8">ROUND(F21+H21+J21,0)</f>
        <v>0</v>
      </c>
      <c r="L21" s="1">
        <f t="shared" ref="L21" si="9">ROUND(F21*D21,0)</f>
        <v>0</v>
      </c>
      <c r="M21" s="1">
        <f t="shared" ref="M21" si="10">ROUND(L21*G21,0)</f>
        <v>0</v>
      </c>
      <c r="N21" s="1">
        <f t="shared" ref="N21" si="11">ROUND(L21*I21,0)</f>
        <v>0</v>
      </c>
      <c r="O21" s="2">
        <f t="shared" ref="O21" si="12">ROUND(L21+N21+M21,0)</f>
        <v>0</v>
      </c>
    </row>
    <row r="22" spans="1:15" s="22" customFormat="1" ht="63" customHeight="1" x14ac:dyDescent="0.25">
      <c r="A22" s="28">
        <v>3</v>
      </c>
      <c r="B22" s="70" t="s">
        <v>46</v>
      </c>
      <c r="C22" s="29"/>
      <c r="D22" s="71">
        <v>1</v>
      </c>
      <c r="E22" s="71" t="s">
        <v>50</v>
      </c>
      <c r="F22" s="31"/>
      <c r="G22" s="25">
        <v>0</v>
      </c>
      <c r="H22" s="1">
        <f t="shared" si="6"/>
        <v>0</v>
      </c>
      <c r="I22" s="25">
        <v>0</v>
      </c>
      <c r="J22" s="1">
        <f t="shared" ref="J22:J24" si="13">ROUND(F22*I22,0)</f>
        <v>0</v>
      </c>
      <c r="K22" s="1">
        <f t="shared" ref="K22:K24" si="14">ROUND(F22+H22+J22,0)</f>
        <v>0</v>
      </c>
      <c r="L22" s="1">
        <f t="shared" ref="L22:L24" si="15">ROUND(F22*D22,0)</f>
        <v>0</v>
      </c>
      <c r="M22" s="1">
        <f t="shared" ref="M22:M24" si="16">ROUND(L22*G22,0)</f>
        <v>0</v>
      </c>
      <c r="N22" s="1">
        <f t="shared" ref="N22:N24" si="17">ROUND(L22*I22,0)</f>
        <v>0</v>
      </c>
      <c r="O22" s="2">
        <f t="shared" ref="O22:O24" si="18">ROUND(L22+N22+M22,0)</f>
        <v>0</v>
      </c>
    </row>
    <row r="23" spans="1:15" s="22" customFormat="1" ht="75.75" customHeight="1" x14ac:dyDescent="0.25">
      <c r="A23" s="28">
        <v>4</v>
      </c>
      <c r="B23" s="70" t="s">
        <v>47</v>
      </c>
      <c r="C23" s="29"/>
      <c r="D23" s="71">
        <v>1</v>
      </c>
      <c r="E23" s="71" t="s">
        <v>50</v>
      </c>
      <c r="F23" s="31"/>
      <c r="G23" s="25">
        <v>0</v>
      </c>
      <c r="H23" s="1">
        <f t="shared" si="6"/>
        <v>0</v>
      </c>
      <c r="I23" s="25">
        <v>0</v>
      </c>
      <c r="J23" s="1">
        <f t="shared" si="13"/>
        <v>0</v>
      </c>
      <c r="K23" s="1">
        <f t="shared" si="14"/>
        <v>0</v>
      </c>
      <c r="L23" s="1">
        <f t="shared" si="15"/>
        <v>0</v>
      </c>
      <c r="M23" s="1">
        <f t="shared" si="16"/>
        <v>0</v>
      </c>
      <c r="N23" s="1">
        <f t="shared" si="17"/>
        <v>0</v>
      </c>
      <c r="O23" s="2">
        <f t="shared" si="18"/>
        <v>0</v>
      </c>
    </row>
    <row r="24" spans="1:15" s="22" customFormat="1" ht="70.5" customHeight="1" x14ac:dyDescent="0.25">
      <c r="A24" s="28">
        <v>5</v>
      </c>
      <c r="B24" s="70" t="s">
        <v>48</v>
      </c>
      <c r="C24" s="29"/>
      <c r="D24" s="71">
        <v>1</v>
      </c>
      <c r="E24" s="71" t="s">
        <v>50</v>
      </c>
      <c r="F24" s="31"/>
      <c r="G24" s="25">
        <v>0</v>
      </c>
      <c r="H24" s="1">
        <f t="shared" si="6"/>
        <v>0</v>
      </c>
      <c r="I24" s="25">
        <v>0</v>
      </c>
      <c r="J24" s="1">
        <f t="shared" si="13"/>
        <v>0</v>
      </c>
      <c r="K24" s="1">
        <f t="shared" si="14"/>
        <v>0</v>
      </c>
      <c r="L24" s="1">
        <f t="shared" si="15"/>
        <v>0</v>
      </c>
      <c r="M24" s="1">
        <f t="shared" si="16"/>
        <v>0</v>
      </c>
      <c r="N24" s="1">
        <f t="shared" si="17"/>
        <v>0</v>
      </c>
      <c r="O24" s="2">
        <f t="shared" si="18"/>
        <v>0</v>
      </c>
    </row>
    <row r="25" spans="1:15" s="22" customFormat="1" ht="126.75" customHeight="1" x14ac:dyDescent="0.25">
      <c r="A25" s="28">
        <v>6</v>
      </c>
      <c r="B25" s="70" t="s">
        <v>49</v>
      </c>
      <c r="C25" s="29"/>
      <c r="D25" s="71">
        <v>1</v>
      </c>
      <c r="E25" s="71" t="s">
        <v>50</v>
      </c>
      <c r="F25" s="31"/>
      <c r="G25" s="25">
        <v>0</v>
      </c>
      <c r="H25" s="1">
        <f t="shared" si="6"/>
        <v>0</v>
      </c>
      <c r="I25" s="25">
        <v>0</v>
      </c>
      <c r="J25" s="1">
        <f t="shared" ref="J25" si="19">ROUND(F25*I25,0)</f>
        <v>0</v>
      </c>
      <c r="K25" s="1">
        <f t="shared" ref="K25" si="20">ROUND(F25+H25+J25,0)</f>
        <v>0</v>
      </c>
      <c r="L25" s="1">
        <f t="shared" ref="L25" si="21">ROUND(F25*D25,0)</f>
        <v>0</v>
      </c>
      <c r="M25" s="1">
        <f t="shared" ref="M25" si="22">ROUND(L25*G25,0)</f>
        <v>0</v>
      </c>
      <c r="N25" s="1">
        <f t="shared" ref="N25" si="23">ROUND(L25*I25,0)</f>
        <v>0</v>
      </c>
      <c r="O25" s="2">
        <f t="shared" ref="O25" si="24">ROUND(L25+N25+M25,0)</f>
        <v>0</v>
      </c>
    </row>
    <row r="26" spans="1:15" s="22" customFormat="1" ht="42" customHeight="1" thickBot="1" x14ac:dyDescent="0.25">
      <c r="A26" s="19"/>
      <c r="B26" s="65"/>
      <c r="C26" s="65"/>
      <c r="D26" s="65"/>
      <c r="E26" s="65"/>
      <c r="F26" s="65"/>
      <c r="G26" s="65"/>
      <c r="H26" s="65"/>
      <c r="I26" s="65"/>
      <c r="J26" s="65"/>
      <c r="K26" s="65"/>
      <c r="L26" s="65"/>
      <c r="M26" s="66" t="s">
        <v>31</v>
      </c>
      <c r="N26" s="66"/>
      <c r="O26" s="27">
        <f>SUMIF(G:G,0%,L:L)</f>
        <v>0</v>
      </c>
    </row>
    <row r="27" spans="1:15" s="22" customFormat="1" ht="39" customHeight="1" thickBot="1" x14ac:dyDescent="0.25">
      <c r="A27" s="54" t="s">
        <v>32</v>
      </c>
      <c r="B27" s="55"/>
      <c r="C27" s="55"/>
      <c r="D27" s="55"/>
      <c r="E27" s="55"/>
      <c r="F27" s="55"/>
      <c r="G27" s="55"/>
      <c r="H27" s="55"/>
      <c r="I27" s="55"/>
      <c r="J27" s="55"/>
      <c r="K27" s="55"/>
      <c r="L27" s="55"/>
      <c r="M27" s="67" t="s">
        <v>33</v>
      </c>
      <c r="N27" s="67"/>
      <c r="O27" s="4">
        <f>SUMIF(G:G,5%,L:L)</f>
        <v>0</v>
      </c>
    </row>
    <row r="28" spans="1:15" s="22" customFormat="1" ht="30" customHeight="1" x14ac:dyDescent="0.2">
      <c r="A28" s="50" t="s">
        <v>34</v>
      </c>
      <c r="B28" s="51"/>
      <c r="C28" s="51"/>
      <c r="D28" s="51"/>
      <c r="E28" s="51"/>
      <c r="F28" s="51"/>
      <c r="G28" s="51"/>
      <c r="H28" s="51"/>
      <c r="I28" s="51"/>
      <c r="J28" s="51"/>
      <c r="K28" s="51"/>
      <c r="L28" s="52"/>
      <c r="M28" s="67" t="s">
        <v>35</v>
      </c>
      <c r="N28" s="67"/>
      <c r="O28" s="4">
        <f>SUMIF(G:G,19%,L:L)</f>
        <v>0</v>
      </c>
    </row>
    <row r="29" spans="1:15" s="22" customFormat="1" ht="30" customHeight="1" x14ac:dyDescent="0.2">
      <c r="A29" s="53"/>
      <c r="B29" s="53"/>
      <c r="C29" s="53"/>
      <c r="D29" s="53"/>
      <c r="E29" s="53"/>
      <c r="F29" s="53"/>
      <c r="G29" s="53"/>
      <c r="H29" s="53"/>
      <c r="I29" s="53"/>
      <c r="J29" s="53"/>
      <c r="K29" s="53"/>
      <c r="L29" s="53"/>
      <c r="M29" s="32" t="s">
        <v>27</v>
      </c>
      <c r="N29" s="33"/>
      <c r="O29" s="5">
        <f>SUM(O26:O28)</f>
        <v>0</v>
      </c>
    </row>
    <row r="30" spans="1:15" s="22" customFormat="1" ht="30" customHeight="1" x14ac:dyDescent="0.2">
      <c r="A30" s="53"/>
      <c r="B30" s="53"/>
      <c r="C30" s="53"/>
      <c r="D30" s="53"/>
      <c r="E30" s="53"/>
      <c r="F30" s="53"/>
      <c r="G30" s="53"/>
      <c r="H30" s="53"/>
      <c r="I30" s="53"/>
      <c r="J30" s="53"/>
      <c r="K30" s="53"/>
      <c r="L30" s="53"/>
      <c r="M30" s="68" t="s">
        <v>36</v>
      </c>
      <c r="N30" s="69"/>
      <c r="O30" s="6">
        <f>ROUND(O27*5%,0)</f>
        <v>0</v>
      </c>
    </row>
    <row r="31" spans="1:15" s="22" customFormat="1" ht="30" customHeight="1" x14ac:dyDescent="0.2">
      <c r="A31" s="53"/>
      <c r="B31" s="53"/>
      <c r="C31" s="53"/>
      <c r="D31" s="53"/>
      <c r="E31" s="53"/>
      <c r="F31" s="53"/>
      <c r="G31" s="53"/>
      <c r="H31" s="53"/>
      <c r="I31" s="53"/>
      <c r="J31" s="53"/>
      <c r="K31" s="53"/>
      <c r="L31" s="53"/>
      <c r="M31" s="68" t="s">
        <v>37</v>
      </c>
      <c r="N31" s="69"/>
      <c r="O31" s="4">
        <f>ROUND(O28*19%,0)</f>
        <v>0</v>
      </c>
    </row>
    <row r="32" spans="1:15" s="22" customFormat="1" ht="30" customHeight="1" x14ac:dyDescent="0.2">
      <c r="A32" s="53"/>
      <c r="B32" s="53"/>
      <c r="C32" s="53"/>
      <c r="D32" s="53"/>
      <c r="E32" s="53"/>
      <c r="F32" s="53"/>
      <c r="G32" s="53"/>
      <c r="H32" s="53"/>
      <c r="I32" s="53"/>
      <c r="J32" s="53"/>
      <c r="K32" s="53"/>
      <c r="L32" s="53"/>
      <c r="M32" s="32" t="s">
        <v>38</v>
      </c>
      <c r="N32" s="33"/>
      <c r="O32" s="5">
        <f>SUM(O30:O31)</f>
        <v>0</v>
      </c>
    </row>
    <row r="33" spans="1:15" s="22" customFormat="1" ht="30" customHeight="1" x14ac:dyDescent="0.2">
      <c r="A33" s="53"/>
      <c r="B33" s="53"/>
      <c r="C33" s="53"/>
      <c r="D33" s="53"/>
      <c r="E33" s="53"/>
      <c r="F33" s="53"/>
      <c r="G33" s="53"/>
      <c r="H33" s="53"/>
      <c r="I33" s="53"/>
      <c r="J33" s="53"/>
      <c r="K33" s="53"/>
      <c r="L33" s="53"/>
      <c r="M33" s="36" t="s">
        <v>39</v>
      </c>
      <c r="N33" s="37"/>
      <c r="O33" s="4">
        <f>SUMIF(I:I,8%,N:N)</f>
        <v>0</v>
      </c>
    </row>
    <row r="34" spans="1:15" s="22" customFormat="1" ht="37.5" customHeight="1" x14ac:dyDescent="0.2">
      <c r="A34" s="53"/>
      <c r="B34" s="53"/>
      <c r="C34" s="53"/>
      <c r="D34" s="53"/>
      <c r="E34" s="53"/>
      <c r="F34" s="53"/>
      <c r="G34" s="53"/>
      <c r="H34" s="53"/>
      <c r="I34" s="53"/>
      <c r="J34" s="53"/>
      <c r="K34" s="53"/>
      <c r="L34" s="53"/>
      <c r="M34" s="34" t="s">
        <v>40</v>
      </c>
      <c r="N34" s="35"/>
      <c r="O34" s="5">
        <f>SUM(O33)</f>
        <v>0</v>
      </c>
    </row>
    <row r="35" spans="1:15" s="22" customFormat="1" ht="44.25" customHeight="1" x14ac:dyDescent="0.2">
      <c r="A35" s="53"/>
      <c r="B35" s="53"/>
      <c r="C35" s="53"/>
      <c r="D35" s="53"/>
      <c r="E35" s="53"/>
      <c r="F35" s="53"/>
      <c r="G35" s="53"/>
      <c r="H35" s="53"/>
      <c r="I35" s="53"/>
      <c r="J35" s="53"/>
      <c r="K35" s="53"/>
      <c r="L35" s="53"/>
      <c r="M35" s="34" t="s">
        <v>41</v>
      </c>
      <c r="N35" s="35"/>
      <c r="O35" s="5">
        <f>+O29+O32+O34</f>
        <v>0</v>
      </c>
    </row>
    <row r="39" spans="1:15" x14ac:dyDescent="0.25">
      <c r="B39" s="63"/>
      <c r="C39" s="63"/>
    </row>
    <row r="40" spans="1:15" ht="15.75" thickBot="1" x14ac:dyDescent="0.3">
      <c r="B40" s="64"/>
      <c r="C40" s="64"/>
    </row>
    <row r="41" spans="1:15" x14ac:dyDescent="0.25">
      <c r="B41" s="57" t="s">
        <v>42</v>
      </c>
      <c r="C41" s="57"/>
    </row>
    <row r="43" spans="1:15" x14ac:dyDescent="0.25">
      <c r="A43" s="23" t="s">
        <v>43</v>
      </c>
    </row>
    <row r="44" spans="1:15" x14ac:dyDescent="0.25">
      <c r="I44" s="30"/>
    </row>
  </sheetData>
  <sheetProtection algorithmName="SHA-512" hashValue="lrMT1qty/0Ny03FZ2yiwPtSpitIKO0DTvSCftNxz2PjBy4DkZzi2wf+r6qYzvAJpf2SyZcNX3flRgGqEngvrSQ==" saltValue="uK9XCIb9abRcK7/zY0ct5A==" spinCount="100000" sheet="1" formatCells="0" selectLockedCells="1"/>
  <mergeCells count="30">
    <mergeCell ref="A28:L35"/>
    <mergeCell ref="A27:L27"/>
    <mergeCell ref="A10:B10"/>
    <mergeCell ref="B41:C41"/>
    <mergeCell ref="D14:G14"/>
    <mergeCell ref="D16:G16"/>
    <mergeCell ref="F10:G10"/>
    <mergeCell ref="L10:N10"/>
    <mergeCell ref="B39:C40"/>
    <mergeCell ref="B26:L26"/>
    <mergeCell ref="M26:N26"/>
    <mergeCell ref="M27:N27"/>
    <mergeCell ref="M28:N28"/>
    <mergeCell ref="M29:N29"/>
    <mergeCell ref="M30:N30"/>
    <mergeCell ref="M31:N31"/>
    <mergeCell ref="A2:A5"/>
    <mergeCell ref="D12:G12"/>
    <mergeCell ref="A12:B16"/>
    <mergeCell ref="B2:M2"/>
    <mergeCell ref="B3:M3"/>
    <mergeCell ref="B4:M5"/>
    <mergeCell ref="M32:N32"/>
    <mergeCell ref="M35:N35"/>
    <mergeCell ref="M33:N33"/>
    <mergeCell ref="M34:N34"/>
    <mergeCell ref="N2:O2"/>
    <mergeCell ref="N3:O3"/>
    <mergeCell ref="N4:O4"/>
    <mergeCell ref="N5:O5"/>
  </mergeCells>
  <dataValidations count="1">
    <dataValidation type="whole" allowBlank="1" showInputMessage="1" showErrorMessage="1" sqref="F20:F25">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G20:G25</xm:sqref>
        </x14:dataValidation>
        <x14:dataValidation type="list" allowBlank="1" showInputMessage="1" showErrorMessage="1">
          <x14:formula1>
            <xm:f>Hoja2!$F$7:$F$8</xm:f>
          </x14:formula1>
          <xm:sqref>I20:I25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ColWidth="11.42578125" defaultRowHeight="15" x14ac:dyDescent="0.25"/>
  <sheetData>
    <row r="7" spans="4:6" x14ac:dyDescent="0.25">
      <c r="D7" s="3">
        <v>0</v>
      </c>
      <c r="F7" s="24">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95CE77E4A1767429B294E720D86AD14" ma:contentTypeVersion="12" ma:contentTypeDescription="Crear nuevo documento." ma:contentTypeScope="" ma:versionID="af5942d87e6a9bfa0e127b7ca82e1c00">
  <xsd:schema xmlns:xsd="http://www.w3.org/2001/XMLSchema" xmlns:xs="http://www.w3.org/2001/XMLSchema" xmlns:p="http://schemas.microsoft.com/office/2006/metadata/properties" xmlns:ns2="fdc3a502-ad60-4b34-87fc-e95dc488c747" xmlns:ns3="c2659b6a-c695-4580-a071-22d13ab4c1fb" targetNamespace="http://schemas.microsoft.com/office/2006/metadata/properties" ma:root="true" ma:fieldsID="9160f2e470e48b245c641911227877b4" ns2:_="" ns3:_="">
    <xsd:import namespace="fdc3a502-ad60-4b34-87fc-e95dc488c747"/>
    <xsd:import namespace="c2659b6a-c695-4580-a071-22d13ab4c1f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c3a502-ad60-4b34-87fc-e95dc488c7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738380da-2275-46ed-84c2-d5695e8e09c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659b6a-c695-4580-a071-22d13ab4c1fb"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d16d15bb-1035-4237-bfce-9931b9a657cd}" ma:internalName="TaxCatchAll" ma:showField="CatchAllData" ma:web="c2659b6a-c695-4580-a071-22d13ab4c1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2659b6a-c695-4580-a071-22d13ab4c1fb" xsi:nil="true"/>
    <lcf76f155ced4ddcb4097134ff3c332f xmlns="fdc3a502-ad60-4b34-87fc-e95dc488c74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EBF1B93-3126-42B8-83D4-B0712D1059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c3a502-ad60-4b34-87fc-e95dc488c747"/>
    <ds:schemaRef ds:uri="c2659b6a-c695-4580-a071-22d13ab4c1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microsoft.com/office/2006/documentManagement/types"/>
    <ds:schemaRef ds:uri="http://purl.org/dc/dcmitype/"/>
    <ds:schemaRef ds:uri="http://schemas.openxmlformats.org/package/2006/metadata/core-properties"/>
    <ds:schemaRef ds:uri="http://purl.org/dc/elements/1.1/"/>
    <ds:schemaRef ds:uri="http://schemas.microsoft.com/office/infopath/2007/PartnerControls"/>
    <ds:schemaRef ds:uri="c2659b6a-c695-4580-a071-22d13ab4c1fb"/>
    <ds:schemaRef ds:uri="http://purl.org/dc/terms/"/>
    <ds:schemaRef ds:uri="http://www.w3.org/XML/1998/namespace"/>
    <ds:schemaRef ds:uri="fdc3a502-ad60-4b34-87fc-e95dc488c74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Cotización</vt:lpstr>
      <vt:lpstr>Hoja2</vt:lpstr>
      <vt:lpstr>Cotización!Área_de_impresión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WILSON RIVERA MENDEZ</cp:lastModifiedBy>
  <cp:revision/>
  <dcterms:created xsi:type="dcterms:W3CDTF">2017-04-28T13:22:52Z</dcterms:created>
  <dcterms:modified xsi:type="dcterms:W3CDTF">2023-08-09T20:31:14Z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0x010100A95CE77E4A1767429B294E720D86AD14</vt:lpwstr>
  </property>
</Properties>
</file>