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HOTELERIA\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2" i="1" l="1"/>
  <c r="H20" i="1" l="1"/>
  <c r="J20" i="1"/>
  <c r="L20" i="1"/>
  <c r="O25" i="1"/>
  <c r="M20" i="1" l="1"/>
  <c r="N20" i="1"/>
  <c r="K20" i="1"/>
  <c r="O28" i="1"/>
  <c r="O21" i="1"/>
  <c r="O20" i="1" l="1"/>
  <c r="O29" i="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<sst xmlns="http://schemas.openxmlformats.org/spreadsheetml/2006/main" count="47" uniqueCount="46">
  <si>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</si>
  <si>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</si>
  <si>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</si>
  <si>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</si>
  <si>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</si>
  <si>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</si>
  <si>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</si>
  <si>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</si>
  <si>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</si>
  <si>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</si>
  <si>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</si>
  <si>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</si>
  <si>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</si>
  <si>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</si>
  <si>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</si>
  <si>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</si>
  <si>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</si>
  <si>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</si>
  <si>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</si>
  <si>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</si>
  <si>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</si>
  <si>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</si>
  <si>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</si>
  <si>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</si>
  <si>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</si>
  <si>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</si>
  <si>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</si>
  <si>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</si>
  <si>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</si>
  <si>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</si>
  <si>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</si>
  <si>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</si>
  <si>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</si>
  <si>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</si>
  <si>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</si>
  <si>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</si>
  <si>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</si>
  <si>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</si>
  <si>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</si>
  <si>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</si>
  <si>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</si>
  <si>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</si>
  <si>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</si>
  <si>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</si>
  <si>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1. DESCRIPCIÓN GENERAL DEL BIEN, SERVICIO U OBRA SOLICITADO: Servicio de arrendamiento de espacio con dotación profesional para las actividades académicas y desarrollo de talleres de los núcleos temáticos de Administración de Cocina, Administración de Alimentos y Bebidas y Administración de Mesa y Bar,
pertenecientes al programa de Tecnología en Gestión Turística y Hotelera de la
Universidad de Cundinamarca Seccional Girardot, bajo los estándares de calidad
vigentes para este tipo de servicios, para el IIPA 2023”.
2. SITIO DE ENTREGA DE LOS BIENES O LUGAR DE EJECUCION: Segun el Sitio otorgado por la Universidad.
3. ESPECIFICACIONES TÉCNICAS DEL BIEN, SERVICIO U OBRA:
COCINA: AREA ENTRE 60 Y/O 64 MTS, dotada del material profesional pertinente para la formación y respectivas áreas de corte o puestos trabajo</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</si>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</sst>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5" xfId="0" applyFont="1" applyFill="1" applyBorder="1" applyAlignment="1" applyProtection="1">
      <alignment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wrapText="1" shrinkToFit="1"/>
      <protection locked="0"/>
    </xf>
    <xf numFmtId="0" fontId="1" fillId="2" borderId="28" xfId="0" applyFont="1" applyFill="1" applyBorder="1" applyAlignment="1" applyProtection="1">
      <alignment horizontal="center" vertical="center"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5"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9"/>
      <c r="J12" s="29"/>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9"/>
      <c r="J14" s="29"/>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56.5" x14ac:dyDescent="0.2">
      <c r="A20" s="32">
        <v>1</v>
      </c>
      <c r="B20" s="73" t="s">
        <v>44</v>
      </c>
      <c r="C20" s="34"/>
      <c r="D20" s="25">
        <v>1</v>
      </c>
      <c r="E20" s="74" t="s">
        <v>45</v>
      </c>
      <c r="F20" s="33"/>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ROUND(L20*I20,0)</f>
        <v>0</v>
      </c>
      <c r="O20" s="2">
        <f>ROUND(L20+N20+M20,0)</f>
        <v>0</v>
      </c>
    </row>
    <row r="21" spans="1:15" s="24" customFormat="1" ht="42" customHeight="1" thickBot="1" x14ac:dyDescent="0.25">
      <c r="A21" s="19"/>
      <c r="B21" s="53"/>
      <c r="C21" s="53"/>
      <c r="D21" s="53"/>
      <c r="E21" s="53"/>
      <c r="F21" s="53"/>
      <c r="G21" s="53"/>
      <c r="H21" s="53"/>
      <c r="I21" s="53"/>
      <c r="J21" s="53"/>
      <c r="K21" s="53"/>
      <c r="L21" s="53"/>
      <c r="M21" s="54" t="s">
        <v>35</v>
      </c>
      <c r="N21" s="54"/>
      <c r="O21" s="31">
        <f>SUMIF(G:G,0%,L:L)</f>
        <v>0</v>
      </c>
    </row>
    <row r="22" spans="1:15" s="24"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4" customFormat="1" ht="30" customHeight="1" x14ac:dyDescent="0.2">
      <c r="A23" s="35" t="s">
        <v>42</v>
      </c>
      <c r="B23" s="36"/>
      <c r="C23" s="36"/>
      <c r="D23" s="36"/>
      <c r="E23" s="36"/>
      <c r="F23" s="36"/>
      <c r="G23" s="36"/>
      <c r="H23" s="36"/>
      <c r="I23" s="36"/>
      <c r="J23" s="36"/>
      <c r="K23" s="36"/>
      <c r="L23" s="37"/>
      <c r="M23" s="55" t="s">
        <v>11</v>
      </c>
      <c r="N23" s="55"/>
      <c r="O23" s="4">
        <f>SUMIF(G:G,19%,L:L)</f>
        <v>0</v>
      </c>
    </row>
    <row r="24" spans="1:15" s="24" customFormat="1" ht="30" customHeight="1" x14ac:dyDescent="0.2">
      <c r="A24" s="38"/>
      <c r="B24" s="38"/>
      <c r="C24" s="38"/>
      <c r="D24" s="38"/>
      <c r="E24" s="38"/>
      <c r="F24" s="38"/>
      <c r="G24" s="38"/>
      <c r="H24" s="38"/>
      <c r="I24" s="38"/>
      <c r="J24" s="38"/>
      <c r="K24" s="38"/>
      <c r="L24" s="38"/>
      <c r="M24" s="56" t="s">
        <v>7</v>
      </c>
      <c r="N24" s="57"/>
      <c r="O24" s="5">
        <f>SUM(O21:O23)</f>
        <v>0</v>
      </c>
    </row>
    <row r="25" spans="1:15" s="24" customFormat="1" ht="30" customHeight="1" x14ac:dyDescent="0.2">
      <c r="A25" s="38"/>
      <c r="B25" s="38"/>
      <c r="C25" s="38"/>
      <c r="D25" s="38"/>
      <c r="E25" s="38"/>
      <c r="F25" s="38"/>
      <c r="G25" s="38"/>
      <c r="H25" s="38"/>
      <c r="I25" s="38"/>
      <c r="J25" s="38"/>
      <c r="K25" s="38"/>
      <c r="L25" s="38"/>
      <c r="M25" s="58" t="s">
        <v>12</v>
      </c>
      <c r="N25" s="59"/>
      <c r="O25" s="6">
        <f>ROUND(O22*5%,0)</f>
        <v>0</v>
      </c>
    </row>
    <row r="26" spans="1:15" s="24" customFormat="1" ht="30" customHeight="1" x14ac:dyDescent="0.2">
      <c r="A26" s="38"/>
      <c r="B26" s="38"/>
      <c r="C26" s="38"/>
      <c r="D26" s="38"/>
      <c r="E26" s="38"/>
      <c r="F26" s="38"/>
      <c r="G26" s="38"/>
      <c r="H26" s="38"/>
      <c r="I26" s="38"/>
      <c r="J26" s="38"/>
      <c r="K26" s="38"/>
      <c r="L26" s="38"/>
      <c r="M26" s="58" t="s">
        <v>13</v>
      </c>
      <c r="N26" s="59"/>
      <c r="O26" s="4">
        <f>ROUND(O23*19%,0)</f>
        <v>0</v>
      </c>
    </row>
    <row r="27" spans="1:15" s="24" customFormat="1" ht="30" customHeight="1" x14ac:dyDescent="0.2">
      <c r="A27" s="38"/>
      <c r="B27" s="38"/>
      <c r="C27" s="38"/>
      <c r="D27" s="38"/>
      <c r="E27" s="38"/>
      <c r="F27" s="38"/>
      <c r="G27" s="38"/>
      <c r="H27" s="38"/>
      <c r="I27" s="38"/>
      <c r="J27" s="38"/>
      <c r="K27" s="38"/>
      <c r="L27" s="38"/>
      <c r="M27" s="56" t="s">
        <v>14</v>
      </c>
      <c r="N27" s="57"/>
      <c r="O27" s="5">
        <f>SUM(O25:O26)</f>
        <v>0</v>
      </c>
    </row>
    <row r="28" spans="1:15" s="24" customFormat="1" ht="30" customHeight="1" x14ac:dyDescent="0.2">
      <c r="A28" s="38"/>
      <c r="B28" s="38"/>
      <c r="C28" s="38"/>
      <c r="D28" s="38"/>
      <c r="E28" s="38"/>
      <c r="F28" s="38"/>
      <c r="G28" s="38"/>
      <c r="H28" s="38"/>
      <c r="I28" s="38"/>
      <c r="J28" s="38"/>
      <c r="K28" s="38"/>
      <c r="L28" s="38"/>
      <c r="M28" s="70" t="s">
        <v>33</v>
      </c>
      <c r="N28" s="71"/>
      <c r="O28" s="4">
        <f>SUMIF(I:I,8%,N:N)</f>
        <v>0</v>
      </c>
    </row>
    <row r="29" spans="1:15" s="24" customFormat="1" ht="37.5" customHeight="1" x14ac:dyDescent="0.2">
      <c r="A29" s="38"/>
      <c r="B29" s="38"/>
      <c r="C29" s="38"/>
      <c r="D29" s="38"/>
      <c r="E29" s="38"/>
      <c r="F29" s="38"/>
      <c r="G29" s="38"/>
      <c r="H29" s="38"/>
      <c r="I29" s="38"/>
      <c r="J29" s="38"/>
      <c r="K29" s="38"/>
      <c r="L29" s="38"/>
      <c r="M29" s="68" t="s">
        <v>32</v>
      </c>
      <c r="N29" s="69"/>
      <c r="O29" s="5">
        <f>SUM(O28)</f>
        <v>0</v>
      </c>
    </row>
    <row r="30" spans="1:15" s="24" customFormat="1" ht="44.25" customHeight="1" x14ac:dyDescent="0.2">
      <c r="A30" s="38"/>
      <c r="B30" s="38"/>
      <c r="C30" s="38"/>
      <c r="D30" s="38"/>
      <c r="E30" s="38"/>
      <c r="F30" s="38"/>
      <c r="G30" s="38"/>
      <c r="H30" s="38"/>
      <c r="I30" s="38"/>
      <c r="J30" s="38"/>
      <c r="K30" s="38"/>
      <c r="L30" s="38"/>
      <c r="M30" s="68" t="s">
        <v>15</v>
      </c>
      <c r="N30" s="69"/>
      <c r="O30" s="5">
        <f>+O24+O27+O29</f>
        <v>0</v>
      </c>
    </row>
    <row r="33" spans="1:3" x14ac:dyDescent="0.25">
      <c r="B33" s="30"/>
      <c r="C33" s="30"/>
    </row>
    <row r="34" spans="1:3" x14ac:dyDescent="0.25">
      <c r="B34" s="51"/>
      <c r="C34" s="51"/>
    </row>
    <row r="35" spans="1:3" ht="15.75" thickBot="1" x14ac:dyDescent="0.3">
      <c r="B35" s="52"/>
      <c r="C35" s="52"/>
    </row>
    <row r="36" spans="1:3" x14ac:dyDescent="0.25">
      <c r="B36" s="42" t="s">
        <v>20</v>
      </c>
      <c r="C36" s="42"/>
    </row>
    <row r="38" spans="1:3" x14ac:dyDescent="0.25">
      <c r="A38" s="26" t="s">
        <v>43</v>
      </c>
    </row>
  </sheetData>
  <sheetProtection algorithmName="SHA-512" hashValue="Q1iUdUgw/DXIx86wtJ5oWv7uXVNZhnj0NvcVh0XQ4CnApH4DkpSbDnumNhWhAF7my1TwR6ZBAhGGA/ZUinKHUQ==" saltValue="EaFzvX8E5tdUaJaYYzlVLQ==" spinCount="100000" sheet="1" formatCells="0"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632c1e4e-69c6-4d1f-81a1-009441d464e5"/>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2023-04-26T23:52:59Z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