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UP Compras 20-02-23\Unidad D\Backup JJSARMIENTO 16-05-22\ESCRITORIO\COMPRAS 2023\INVITACIONES A COTIZAR\TRANSPORTE\"/>
    </mc:Choice>
  </mc:AlternateContent>
  <bookViews>
    <workbookView xWindow="0" yWindow="0" windowWidth="21600" windowHeight="9600"/>
  </bookViews>
  <sheets>
    <sheet name="Hoja1" sheetId="1" r:id="rId1"/>
    <sheet name="Hoja2" sheetId="2" state="hidden" r:id="rId2"/>
  </sheets>
  <definedNames>
    <definedName name="_xlnm.Print_Area" localSheetId="0">Hoja1!$A$1:$AF$64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AB21" i="1" l="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20" i="1"/>
  <c r="Y20"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Y21" i="1"/>
  <c r="Y22" i="1"/>
  <c r="Y23" i="1"/>
  <c r="Y24" i="1"/>
  <c r="Y25" i="1"/>
  <c r="Y26" i="1"/>
  <c r="Y27" i="1"/>
  <c r="Y28" i="1"/>
  <c r="Y29" i="1"/>
  <c r="Y30" i="1"/>
  <c r="Y31" i="1"/>
  <c r="Y32" i="1"/>
  <c r="Y33" i="1"/>
  <c r="Y34" i="1"/>
  <c r="Y35" i="1"/>
  <c r="Y36" i="1"/>
  <c r="Y37" i="1"/>
  <c r="Y38" i="1"/>
  <c r="Y39" i="1"/>
  <c r="Y40" i="1"/>
  <c r="Y41" i="1"/>
  <c r="Y42" i="1"/>
  <c r="Y43" i="1"/>
  <c r="Y44" i="1"/>
  <c r="Y45" i="1"/>
  <c r="Y46" i="1"/>
  <c r="AC21" i="1"/>
  <c r="AC22" i="1"/>
  <c r="AE22" i="1" s="1"/>
  <c r="AC23" i="1"/>
  <c r="AE23" i="1" s="1"/>
  <c r="AC24" i="1"/>
  <c r="AD24" i="1" s="1"/>
  <c r="AC25" i="1"/>
  <c r="AE25" i="1" s="1"/>
  <c r="AC26" i="1"/>
  <c r="AE26" i="1" s="1"/>
  <c r="AC27" i="1"/>
  <c r="AD27" i="1" s="1"/>
  <c r="AC28" i="1"/>
  <c r="AD28" i="1" s="1"/>
  <c r="AC29" i="1"/>
  <c r="AE29" i="1" s="1"/>
  <c r="AC30" i="1"/>
  <c r="AD30" i="1" s="1"/>
  <c r="AC31" i="1"/>
  <c r="AE31" i="1" s="1"/>
  <c r="AC32" i="1"/>
  <c r="AE32" i="1" s="1"/>
  <c r="AC33" i="1"/>
  <c r="AD33" i="1" s="1"/>
  <c r="AC34" i="1"/>
  <c r="AD34" i="1" s="1"/>
  <c r="AC35" i="1"/>
  <c r="AD35" i="1" s="1"/>
  <c r="AC36" i="1"/>
  <c r="AD36" i="1" s="1"/>
  <c r="AC37" i="1"/>
  <c r="AD37" i="1" s="1"/>
  <c r="AC38" i="1"/>
  <c r="AE38" i="1" s="1"/>
  <c r="AC39" i="1"/>
  <c r="AD39" i="1" s="1"/>
  <c r="AC40" i="1"/>
  <c r="AD40" i="1" s="1"/>
  <c r="AC41" i="1"/>
  <c r="AE41" i="1" s="1"/>
  <c r="AC42" i="1"/>
  <c r="AD42" i="1" s="1"/>
  <c r="AC43" i="1"/>
  <c r="AD43" i="1" s="1"/>
  <c r="AC44" i="1"/>
  <c r="AD44" i="1" s="1"/>
  <c r="AC45" i="1"/>
  <c r="AE45" i="1" s="1"/>
  <c r="AC46" i="1"/>
  <c r="AC20" i="1"/>
  <c r="AE20" i="1" s="1"/>
  <c r="AE35" i="1"/>
  <c r="AD32" i="1" l="1"/>
  <c r="AD20" i="1"/>
  <c r="AF20" i="1" s="1"/>
  <c r="AE34" i="1"/>
  <c r="AF34" i="1" s="1"/>
  <c r="AD45" i="1"/>
  <c r="AF45" i="1" s="1"/>
  <c r="AE44" i="1"/>
  <c r="AF44" i="1" s="1"/>
  <c r="AD25" i="1"/>
  <c r="AF25" i="1" s="1"/>
  <c r="AE24" i="1"/>
  <c r="AF24" i="1" s="1"/>
  <c r="AE37" i="1"/>
  <c r="AF37" i="1" s="1"/>
  <c r="AD31" i="1"/>
  <c r="AF31" i="1" s="1"/>
  <c r="AE36" i="1"/>
  <c r="AF36" i="1" s="1"/>
  <c r="AE42" i="1"/>
  <c r="AF42" i="1" s="1"/>
  <c r="AE40" i="1"/>
  <c r="AF40" i="1" s="1"/>
  <c r="AE30" i="1"/>
  <c r="AF30" i="1" s="1"/>
  <c r="AD23" i="1"/>
  <c r="AF23" i="1" s="1"/>
  <c r="AE43" i="1"/>
  <c r="AF43" i="1" s="1"/>
  <c r="AE39" i="1"/>
  <c r="AF39" i="1" s="1"/>
  <c r="AD38" i="1"/>
  <c r="AF38" i="1" s="1"/>
  <c r="AE33" i="1"/>
  <c r="AF33" i="1" s="1"/>
  <c r="AD29" i="1"/>
  <c r="AF29" i="1" s="1"/>
  <c r="AE28" i="1"/>
  <c r="AF28" i="1" s="1"/>
  <c r="AE27" i="1"/>
  <c r="AF27" i="1" s="1"/>
  <c r="AD26" i="1"/>
  <c r="AF26" i="1" s="1"/>
  <c r="AD22" i="1"/>
  <c r="AF22" i="1" s="1"/>
  <c r="AD41" i="1"/>
  <c r="AF41" i="1" s="1"/>
  <c r="AF35" i="1"/>
  <c r="AF32" i="1"/>
  <c r="AF48" i="1"/>
  <c r="AD21" i="1"/>
  <c r="AE21" i="1" l="1"/>
  <c r="AF21" i="1" s="1"/>
  <c r="AD46" i="1"/>
  <c r="AE46" i="1"/>
  <c r="AF46" i="1" l="1"/>
  <c r="AF51" i="1" l="1"/>
  <c r="AF54" i="1" l="1"/>
  <c r="AF47" i="1"/>
  <c r="AF55" i="1" l="1"/>
  <c r="AF49" i="1" l="1"/>
  <c r="AF52" i="1" l="1"/>
  <c r="AF53" i="1" s="1"/>
  <c r="AF50" i="1"/>
  <c r="AF56" i="1" l="1"/>
</calcChain>
</file>

<file path=xl/comments1.xml><?xml version="1.0" encoding="utf-8"?>
<comments xmlns="http://schemas.openxmlformats.org/spreadsheetml/2006/main">
  <authors>
    <author>MARIO CASTILLO</author>
  </authors>
  <commentList>
    <comment ref="Y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Y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<sst xmlns="http://schemas.openxmlformats.org/spreadsheetml/2006/main" count="124" uniqueCount="81">
  <si>
    <t>MACROPROCESO DE APOYO</t>
  </si>
  <si>
    <t xml:space="preserve">PROCESO GESTIÓN BIENES Y SERVICIOS </t>
  </si>
  <si>
    <t>ESPECIFICACIONES TÉCNICAS DE LOS BIENES Y/O SERVICIOS REQUERIDOS</t>
  </si>
  <si>
    <t xml:space="preserve">CANTIDAD </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</si>
  <si>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</si>
  <si>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</si>
  <si>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</si>
  <si>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</si>
  <si>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</si>
  <si>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</si>
  <si>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</si>
  <si>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</si>
  <si>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</si>
  <si>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</si>
  <si>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</si>
  <si>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</si>
  <si>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</si>
  <si>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</si>
  <si>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</si>
  <si>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</si>
  <si>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</si>
  <si>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</si>
  <si>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</si>
  <si>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</si>
  <si>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</si>
  <si>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</si>
  <si>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</si>
  <si>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</si>
  <si>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</si>
  <si>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</si>
  <si>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</si>
  <si>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</si>
  <si>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</si>
  <si>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</si>
  <si>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</si>
  <si>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</si>
  <si>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</si>
  <si>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</si>
  <si>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</si>
  <si>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</si>
  <si>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</si>
  <si>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</si>
  <si>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COYAIMA, CABILDO INDIGENA.</t>
  </si>
  <si>
    <r>
      <rPr>
        <sz val="11"/>
        <rFont val="Arial MT"/>
        <family val="2"/>
      </rPr>
      <t>Girardot.</t>
    </r>
  </si>
  <si>
    <r>
      <rPr>
        <sz val="11"/>
        <rFont val="Arial MT"/>
        <family val="2"/>
      </rPr>
      <t>Santa Marta (El Rodadero) - Tayrona (Neguanje) - Santa Marta (El Rodadero) - Via Parque Isla Salamanca (Vía a Barranquilla - Ciénaga)</t>
    </r>
  </si>
  <si>
    <r>
      <rPr>
        <sz val="11"/>
        <rFont val="Arial MT"/>
        <family val="2"/>
      </rPr>
      <t>corregimiento de juntas y villa restrepo (Ibague).</t>
    </r>
  </si>
  <si>
    <r>
      <rPr>
        <sz val="11"/>
        <rFont val="Arial MT"/>
        <family val="2"/>
      </rPr>
      <t>Represa de Prado.</t>
    </r>
  </si>
  <si>
    <r>
      <rPr>
        <sz val="11"/>
        <rFont val="Arial MT"/>
        <family val="2"/>
      </rPr>
      <t>LERIDA TOLIMA.</t>
    </r>
  </si>
  <si>
    <r>
      <rPr>
        <sz val="11"/>
        <rFont val="Arial MT"/>
        <family val="2"/>
      </rPr>
      <t>Visita Museo Geológico Colombiano visita Agrosavia Nataima</t>
    </r>
  </si>
  <si>
    <r>
      <rPr>
        <sz val="11"/>
        <rFont val="Arial MT"/>
        <family val="2"/>
      </rPr>
      <t>DESIERTO DE LA TATACOA, SAN AGUSTIN</t>
    </r>
  </si>
  <si>
    <r>
      <rPr>
        <sz val="11"/>
        <rFont val="Arial MT"/>
        <family val="2"/>
      </rPr>
      <t>Desierto de la Tatacoa</t>
    </r>
  </si>
  <si>
    <r>
      <rPr>
        <sz val="11"/>
        <rFont val="Arial MT"/>
        <family val="2"/>
      </rPr>
      <t>Vereda Guabinal cerro</t>
    </r>
  </si>
  <si>
    <r>
      <rPr>
        <sz val="11"/>
        <rFont val="Arial MT"/>
        <family val="2"/>
      </rPr>
      <t>Guatavita-Lago de Guatavita- Nemocon-Minas de Sal</t>
    </r>
  </si>
  <si>
    <r>
      <rPr>
        <sz val="11"/>
        <rFont val="Arial MT"/>
        <family val="2"/>
      </rPr>
      <t>Visita Fedearroz Espinal visita Agrosavia Nataima Desierto de la Tatacoa</t>
    </r>
  </si>
  <si>
    <r>
      <rPr>
        <sz val="11"/>
        <rFont val="Arial MT"/>
        <family val="2"/>
      </rPr>
      <t>Bogotá Museo del Oro y Jardín Botánico</t>
    </r>
  </si>
  <si>
    <r>
      <rPr>
        <sz val="11"/>
        <rFont val="Arial MT"/>
        <family val="2"/>
      </rPr>
      <t>PNN Los Nevados sector Sur Cuenco del Río Combeima (Vereda Juntas, Ibagué) - Reserva de la Sociedad Civil Mana Dulce (Agua de Dios)</t>
    </r>
  </si>
  <si>
    <r>
      <rPr>
        <sz val="11"/>
        <rFont val="Arial MT"/>
        <family val="2"/>
      </rPr>
      <t>MEDELLIN - MEDELLIN - KM 20 VIA A GIRARDOTA - KM 20 VIA A GIRARDOTA - MEDELLIN - MEDELLIN - GUATAPE -  GUATAPE - MEDELLIN - MEDELLIN</t>
    </r>
  </si>
  <si>
    <r>
      <rPr>
        <sz val="11"/>
        <rFont val="Arial MT"/>
        <family val="2"/>
      </rPr>
      <t>SENA La Granja Espinal</t>
    </r>
  </si>
  <si>
    <r>
      <rPr>
        <sz val="11"/>
        <rFont val="Arial MT"/>
        <family val="2"/>
      </rPr>
      <t>Visita Planta PPA de Chicoral</t>
    </r>
  </si>
  <si>
    <r>
      <rPr>
        <sz val="11"/>
        <rFont val="Arial MT"/>
        <family val="2"/>
      </rPr>
      <t>Parque temático mundo avestruz Km 9 vía Agua de Dios, Agua de Dios, Colombia</t>
    </r>
  </si>
  <si>
    <r>
      <rPr>
        <sz val="11"/>
        <rFont val="Arial MT"/>
        <family val="2"/>
      </rPr>
      <t>Universidad de los Llanos - Villavicencio</t>
    </r>
  </si>
  <si>
    <r>
      <rPr>
        <sz val="11"/>
        <rFont val="Arial MT"/>
        <family val="2"/>
      </rPr>
      <t>Distrito de adecuación de tierras de USOCOELLO, Espinal</t>
    </r>
  </si>
  <si>
    <r>
      <rPr>
        <sz val="11"/>
        <rFont val="Arial MT"/>
        <family val="2"/>
      </rPr>
      <t>Universidad del Valle - Zona portuaria (INVIMA) - Universidad de San Buenaventura - PTAR - Universidad Nacional sede Palmira Visita PTAP IBAL Ibagué visita Agrosavia Tibaitatá</t>
    </r>
  </si>
  <si>
    <r>
      <rPr>
        <sz val="11"/>
        <rFont val="Arial MT"/>
        <family val="2"/>
      </rPr>
      <t>Área Metropolitana - EPM - SIATA - Guatape - Universidad Nacional - Universidad de Antioquia</t>
    </r>
  </si>
  <si>
    <r>
      <rPr>
        <sz val="11"/>
        <rFont val="Arial MT"/>
        <family val="2"/>
      </rPr>
      <t>Central Hidroeléctrica de Hidroprado</t>
    </r>
  </si>
  <si>
    <r>
      <rPr>
        <sz val="11"/>
        <rFont val="Arial MT"/>
        <family val="2"/>
      </rPr>
      <t>Ibagué- parque Caike-Ibague</t>
    </r>
  </si>
  <si>
    <r>
      <rPr>
        <sz val="11"/>
        <rFont val="Arial MT"/>
        <family val="2"/>
      </rPr>
      <t>Finca agroturistica la Rivera Ibagué</t>
    </r>
  </si>
  <si>
    <r>
      <rPr>
        <sz val="11"/>
        <rFont val="Arial MT"/>
        <family val="2"/>
      </rPr>
      <t>Área Metropolitana - EPM - Moravia - Relleno Sanitario La Pradera (municipio Don Matías) - Guatape Área Metropolitana - EPM - SIATA Guatape - Universidad Nacional - Universidad de
Antioquia Área Metropolitana - EPM - Moravia - Relleno Sanitario La Pradera (municipio Don Matías) -
Guatape</t>
    </r>
  </si>
  <si>
    <t>Dia</t>
  </si>
  <si>
    <t>1 - 4 Pasajeros</t>
  </si>
  <si>
    <t>5 - 9 Pasajeros</t>
  </si>
  <si>
    <t>10 - 14 Pasajeros</t>
  </si>
  <si>
    <t>15 - 19 Pasajeros</t>
  </si>
  <si>
    <t>20 - 24 Pasajeros</t>
  </si>
  <si>
    <t>25 - 29 Pasajeros</t>
  </si>
  <si>
    <t>30 - 34 Pasajeros</t>
  </si>
  <si>
    <t>35 - 40 Pasajeros</t>
  </si>
  <si>
    <t>41 - 45 Pasajeros</t>
  </si>
  <si>
    <t>DIA 1</t>
  </si>
  <si>
    <t>DIA ADICIONAL</t>
  </si>
  <si>
    <t>Universidad Tecnológica de Pereira UTP. Laboratorio de química ambiental (Pereira) - papeles nacionales (Cartago) planta de tratamiento de aguas Empocabal (Santa Rosa de Cabal)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</si>
</sst>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4" formatCode="_-&quot;$&quot;\ * #,##0.00_-;\-&quot;$&quot;\ * #,##0.00_-;_-&quot;$&quot;\ *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name val="Arial MT"/>
    </font>
    <font>
      <sz val="11"/>
      <name val="Arial MT"/>
      <family val="2"/>
    </font>
    <font>
      <b/>
      <sz val="11"/>
      <color theme="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theme="0"/>
      </top>
      <bottom style="thin">
        <color indexed="64"/>
      </bottom>
      <diagonal/>
    </border>
    <border>
      <left/>
      <right/>
      <top style="thin">
        <color indexed="64"/>
      </top>
      <bottom style="thin">
        <color rgb="FF000000"/>
      </bottom>
      <diagonal/>
    </border>
    <border>
      <left/>
      <right style="thin">
        <color indexed="64"/>
      </right>
      <top style="thin">
        <color rgb="FF000000"/>
      </top>
      <bottom style="thin">
        <color indexed="64"/>
      </bottom>
      <diagonal/>
    </border>
    <border>
      <left/>
      <right style="thin">
        <color indexed="64"/>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90">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28" fillId="2" borderId="29" xfId="0" applyFont="1" applyFill="1" applyBorder="1" applyAlignment="1">
      <alignment horizontal="center" vertical="center"/>
    </xf>
    <xf numFmtId="0" fontId="28" fillId="2" borderId="1" xfId="0" applyFont="1" applyFill="1" applyBorder="1" applyAlignment="1">
      <alignment horizontal="center" vertical="center"/>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9" fillId="0" borderId="1" xfId="0" applyFont="1" applyFill="1" applyBorder="1" applyAlignment="1">
      <alignment horizontal="left" vertical="center" wrapText="1"/>
    </xf>
    <xf numFmtId="0" fontId="29" fillId="0" borderId="1" xfId="0" applyFont="1" applyFill="1" applyBorder="1" applyAlignment="1">
      <alignment vertical="center" wrapText="1"/>
    </xf>
    <xf numFmtId="0" fontId="1" fillId="2" borderId="1" xfId="0" applyFont="1" applyFill="1" applyBorder="1" applyAlignment="1" applyProtection="1">
      <alignment horizontal="center" vertical="center" wrapText="1"/>
    </xf>
    <xf numFmtId="0" fontId="31" fillId="3" borderId="34" xfId="0" applyFont="1" applyFill="1" applyBorder="1" applyAlignment="1">
      <alignment horizontal="center" vertical="center" wrapText="1"/>
    </xf>
    <xf numFmtId="0" fontId="31" fillId="3" borderId="35" xfId="0" applyFont="1" applyFill="1" applyBorder="1" applyAlignment="1">
      <alignment horizontal="center" vertical="center" wrapText="1"/>
    </xf>
    <xf numFmtId="0" fontId="31" fillId="3" borderId="36" xfId="0" applyFont="1" applyFill="1" applyBorder="1" applyAlignment="1">
      <alignment horizontal="center" vertical="center" wrapText="1"/>
    </xf>
    <xf numFmtId="9" fontId="3" fillId="0" borderId="1" xfId="3" applyNumberFormat="1" applyFont="1" applyFill="1" applyBorder="1" applyAlignment="1" applyProtection="1">
      <alignment horizontal="center" vertical="center"/>
      <protection hidden="1"/>
    </xf>
    <xf numFmtId="0" fontId="1" fillId="0" borderId="1" xfId="0" applyFont="1" applyBorder="1" applyAlignment="1">
      <alignment vertical="center" wrapText="1"/>
    </xf>
    <xf numFmtId="0" fontId="30" fillId="0" borderId="1" xfId="0" applyFont="1" applyFill="1" applyBorder="1" applyAlignment="1">
      <alignment vertical="center" wrapText="1"/>
    </xf>
    <xf numFmtId="44" fontId="1" fillId="2" borderId="5" xfId="0" applyNumberFormat="1" applyFont="1" applyFill="1" applyBorder="1" applyAlignment="1" applyProtection="1">
      <alignment horizontal="center" vertical="center" wrapText="1" shrinkToFit="1"/>
      <protection locked="0"/>
    </xf>
    <xf numFmtId="0" fontId="9" fillId="2" borderId="3"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protection hidden="1"/>
    </xf>
    <xf numFmtId="0" fontId="9" fillId="2" borderId="5" xfId="0" applyFont="1" applyFill="1" applyBorder="1" applyAlignment="1" applyProtection="1">
      <alignment horizontal="center" vertical="center"/>
      <protection hidden="1"/>
    </xf>
    <xf numFmtId="0" fontId="1" fillId="0" borderId="5" xfId="0" applyFont="1" applyBorder="1" applyAlignment="1" applyProtection="1">
      <alignment vertical="center"/>
    </xf>
    <xf numFmtId="0" fontId="29" fillId="0" borderId="5" xfId="0" applyFont="1" applyFill="1" applyBorder="1" applyAlignment="1" applyProtection="1">
      <alignment vertical="center"/>
    </xf>
    <xf numFmtId="0" fontId="29" fillId="0" borderId="30" xfId="0" applyFont="1" applyFill="1" applyBorder="1" applyAlignment="1" applyProtection="1">
      <alignment horizontal="left" vertical="center" wrapText="1"/>
    </xf>
    <xf numFmtId="0" fontId="29" fillId="0" borderId="32" xfId="0" applyFont="1" applyFill="1" applyBorder="1" applyAlignment="1" applyProtection="1">
      <alignment vertical="center" wrapText="1"/>
    </xf>
    <xf numFmtId="0" fontId="29" fillId="0" borderId="31" xfId="0" applyFont="1" applyFill="1" applyBorder="1" applyAlignment="1" applyProtection="1">
      <alignment vertical="center"/>
    </xf>
    <xf numFmtId="0" fontId="29" fillId="0" borderId="33" xfId="0" applyFont="1" applyFill="1" applyBorder="1" applyAlignment="1" applyProtection="1">
      <alignment vertical="center"/>
    </xf>
    <xf numFmtId="0" fontId="29" fillId="0" borderId="30" xfId="0" applyFont="1" applyFill="1" applyBorder="1" applyAlignment="1" applyProtection="1">
      <alignment horizontal="left" vertical="center"/>
    </xf>
    <xf numFmtId="0" fontId="29" fillId="0" borderId="31" xfId="0" applyFont="1" applyFill="1" applyBorder="1" applyAlignment="1" applyProtection="1">
      <alignment vertical="center" wrapText="1"/>
    </xf>
    <xf numFmtId="0" fontId="1" fillId="2" borderId="28" xfId="0" applyFont="1" applyFill="1" applyBorder="1" applyAlignment="1" applyProtection="1">
      <alignment horizontal="center" vertical="center" wrapText="1" shrinkToFit="1"/>
    </xf>
    <xf numFmtId="44" fontId="3" fillId="0" borderId="1" xfId="3" applyNumberFormat="1" applyFont="1" applyFill="1" applyBorder="1" applyAlignment="1" applyProtection="1">
      <alignment horizontal="center" vertical="center"/>
      <protection hidden="1"/>
    </xf>
    <xf numFmtId="44" fontId="3" fillId="0" borderId="1" xfId="3" applyNumberFormat="1" applyFont="1" applyFill="1" applyBorder="1" applyAlignment="1" applyProtection="1">
      <alignment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F64"/>
  <sheetViews>
    <sheetView tabSelected="1" topLeftCell="A22" zoomScale="70" zoomScaleNormal="70" zoomScaleSheetLayoutView="70" zoomScalePageLayoutView="55" workbookViewId="0">
      <selection activeCell="G38" sqref="G38"/>
    </sheetView>
  </sheetViews>
  <sheetFormatPr baseColWidth="10" defaultColWidth="11.42578125" defaultRowHeight="15" x14ac:dyDescent="0.25"/>
  <cols>
    <col min="1" max="1" width="13.28515625" style="6" customWidth="1"/>
    <col min="2" max="2" width="75.28515625" style="6" customWidth="1"/>
    <col min="3" max="3" width="21" style="6" customWidth="1"/>
    <col min="4" max="4" width="16.140625" style="6" customWidth="1"/>
    <col min="5" max="23" width="17" style="6" customWidth="1"/>
    <col min="24" max="24" width="12.85546875" style="6" customWidth="1"/>
    <col min="25" max="25" width="15" style="6" customWidth="1"/>
    <col min="26" max="26" width="20.28515625" style="6" customWidth="1"/>
    <col min="27" max="27" width="15" style="6" customWidth="1"/>
    <col min="28" max="28" width="17.85546875" style="7" customWidth="1"/>
    <col min="29" max="30" width="16.7109375" style="7" customWidth="1"/>
    <col min="31" max="31" width="14.7109375" style="7" customWidth="1"/>
    <col min="32" max="32" width="18.7109375" style="7" customWidth="1"/>
    <col min="33" max="16384" width="11.42578125" style="7"/>
  </cols>
  <sheetData>
    <row r="2" spans="1:32" ht="15.75" customHeight="1" x14ac:dyDescent="0.25">
      <c r="A2" s="53"/>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5" t="s">
        <v>35</v>
      </c>
      <c r="AF2" s="65"/>
    </row>
    <row r="3" spans="1:32" ht="15.75" customHeight="1" x14ac:dyDescent="0.25">
      <c r="A3" s="53"/>
      <c r="B3" s="60" t="s">
        <v>1</v>
      </c>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5" t="s">
        <v>38</v>
      </c>
      <c r="AF3" s="65"/>
    </row>
    <row r="4" spans="1:32" ht="16.5" customHeight="1" x14ac:dyDescent="0.25">
      <c r="A4" s="53"/>
      <c r="B4" s="60" t="s">
        <v>34</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5" t="s">
        <v>39</v>
      </c>
      <c r="AF4" s="65"/>
    </row>
    <row r="5" spans="1:32" ht="15" customHeight="1" x14ac:dyDescent="0.25">
      <c r="A5" s="53"/>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5" t="s">
        <v>36</v>
      </c>
      <c r="AF5" s="65"/>
    </row>
    <row r="7" spans="1:32" x14ac:dyDescent="0.25">
      <c r="A7" s="8" t="s">
        <v>37</v>
      </c>
    </row>
    <row r="8" spans="1:32" x14ac:dyDescent="0.25">
      <c r="A8" s="8"/>
    </row>
    <row r="9" spans="1:32" x14ac:dyDescent="0.25">
      <c r="A9" s="9" t="s">
        <v>27</v>
      </c>
    </row>
    <row r="10" spans="1:32" ht="25.5" customHeight="1" x14ac:dyDescent="0.25">
      <c r="A10" s="36" t="s">
        <v>26</v>
      </c>
      <c r="B10" s="36"/>
      <c r="C10" s="10"/>
      <c r="E10" s="11" t="s">
        <v>20</v>
      </c>
      <c r="F10" s="76"/>
      <c r="G10" s="77"/>
      <c r="H10" s="77"/>
      <c r="I10" s="77"/>
      <c r="J10" s="77"/>
      <c r="K10" s="77"/>
      <c r="L10" s="77"/>
      <c r="M10" s="77"/>
      <c r="N10" s="77"/>
      <c r="O10" s="77"/>
      <c r="P10" s="77"/>
      <c r="Q10" s="77"/>
      <c r="R10" s="77"/>
      <c r="S10" s="77"/>
      <c r="T10" s="77"/>
      <c r="U10" s="77"/>
      <c r="V10" s="77"/>
      <c r="W10" s="77"/>
      <c r="X10" s="78"/>
      <c r="AB10" s="12" t="s">
        <v>15</v>
      </c>
      <c r="AC10" s="41"/>
      <c r="AD10" s="42"/>
      <c r="AE10" s="43"/>
    </row>
    <row r="11" spans="1:32" ht="15.75" thickBot="1" x14ac:dyDescent="0.3">
      <c r="A11" s="10"/>
      <c r="B11" s="10"/>
      <c r="C11" s="10"/>
      <c r="E11" s="13"/>
      <c r="F11" s="13"/>
      <c r="G11" s="13"/>
      <c r="H11" s="13"/>
      <c r="I11" s="13"/>
      <c r="J11" s="13"/>
      <c r="K11" s="13"/>
      <c r="L11" s="13"/>
      <c r="M11" s="13"/>
      <c r="N11" s="13"/>
      <c r="O11" s="13"/>
      <c r="P11" s="13"/>
      <c r="Q11" s="13"/>
      <c r="R11" s="13"/>
      <c r="S11" s="13"/>
      <c r="T11" s="13"/>
      <c r="U11" s="13"/>
      <c r="V11" s="13"/>
      <c r="W11" s="13"/>
      <c r="X11" s="13"/>
      <c r="AB11" s="14"/>
      <c r="AC11" s="15"/>
      <c r="AD11" s="15"/>
      <c r="AE11" s="15"/>
    </row>
    <row r="12" spans="1:32" ht="30.75" customHeight="1" thickBot="1" x14ac:dyDescent="0.3">
      <c r="A12" s="54" t="s">
        <v>24</v>
      </c>
      <c r="B12" s="55"/>
      <c r="C12" s="16"/>
      <c r="D12" s="38" t="s">
        <v>16</v>
      </c>
      <c r="E12" s="39"/>
      <c r="F12" s="39"/>
      <c r="G12" s="39"/>
      <c r="H12" s="39"/>
      <c r="I12" s="39"/>
      <c r="J12" s="39"/>
      <c r="K12" s="39"/>
      <c r="L12" s="39"/>
      <c r="M12" s="39"/>
      <c r="N12" s="39"/>
      <c r="O12" s="39"/>
      <c r="P12" s="39"/>
      <c r="Q12" s="39"/>
      <c r="R12" s="39"/>
      <c r="S12" s="39"/>
      <c r="T12" s="39"/>
      <c r="U12" s="39"/>
      <c r="V12" s="39"/>
      <c r="W12" s="39"/>
      <c r="X12" s="40"/>
      <c r="Y12" s="5"/>
      <c r="Z12" s="25"/>
      <c r="AA12" s="25"/>
      <c r="AB12" s="14"/>
    </row>
    <row r="13" spans="1:32" ht="15.75" thickBot="1" x14ac:dyDescent="0.3">
      <c r="A13" s="56"/>
      <c r="B13" s="57"/>
      <c r="C13" s="16"/>
      <c r="D13" s="17"/>
      <c r="E13" s="13"/>
      <c r="F13" s="13"/>
      <c r="G13" s="13"/>
      <c r="H13" s="13"/>
      <c r="I13" s="13"/>
      <c r="J13" s="13"/>
      <c r="K13" s="13"/>
      <c r="L13" s="13"/>
      <c r="M13" s="13"/>
      <c r="N13" s="13"/>
      <c r="O13" s="13"/>
      <c r="P13" s="13"/>
      <c r="Q13" s="13"/>
      <c r="R13" s="13"/>
      <c r="S13" s="13"/>
      <c r="T13" s="13"/>
      <c r="U13" s="13"/>
      <c r="V13" s="13"/>
      <c r="W13" s="13"/>
      <c r="X13" s="13"/>
      <c r="AB13" s="14"/>
    </row>
    <row r="14" spans="1:32" ht="30" customHeight="1" thickBot="1" x14ac:dyDescent="0.3">
      <c r="A14" s="56"/>
      <c r="B14" s="57"/>
      <c r="C14" s="16"/>
      <c r="D14" s="38" t="s">
        <v>17</v>
      </c>
      <c r="E14" s="39"/>
      <c r="F14" s="39"/>
      <c r="G14" s="39"/>
      <c r="H14" s="39"/>
      <c r="I14" s="39"/>
      <c r="J14" s="39"/>
      <c r="K14" s="39"/>
      <c r="L14" s="39"/>
      <c r="M14" s="39"/>
      <c r="N14" s="39"/>
      <c r="O14" s="39"/>
      <c r="P14" s="39"/>
      <c r="Q14" s="39"/>
      <c r="R14" s="39"/>
      <c r="S14" s="39"/>
      <c r="T14" s="39"/>
      <c r="U14" s="39"/>
      <c r="V14" s="39"/>
      <c r="W14" s="39"/>
      <c r="X14" s="40"/>
      <c r="Y14" s="5"/>
      <c r="Z14" s="25"/>
      <c r="AA14" s="25"/>
      <c r="AB14" s="14"/>
    </row>
    <row r="15" spans="1:32" ht="18.75" customHeight="1" thickBot="1" x14ac:dyDescent="0.3">
      <c r="A15" s="56"/>
      <c r="B15" s="57"/>
      <c r="C15" s="16"/>
      <c r="E15" s="13"/>
      <c r="F15" s="13"/>
      <c r="G15" s="13"/>
      <c r="H15" s="13"/>
      <c r="I15" s="13"/>
      <c r="J15" s="13"/>
      <c r="K15" s="13"/>
      <c r="L15" s="13"/>
      <c r="M15" s="13"/>
      <c r="N15" s="13"/>
      <c r="O15" s="13"/>
      <c r="P15" s="13"/>
      <c r="Q15" s="13"/>
      <c r="R15" s="13"/>
      <c r="S15" s="13"/>
      <c r="T15" s="13"/>
      <c r="U15" s="13"/>
      <c r="V15" s="13"/>
      <c r="W15" s="13"/>
      <c r="X15" s="13"/>
      <c r="AB15" s="14"/>
    </row>
    <row r="16" spans="1:32" ht="24" customHeight="1" thickBot="1" x14ac:dyDescent="0.3">
      <c r="A16" s="58"/>
      <c r="B16" s="59"/>
      <c r="C16" s="16"/>
      <c r="D16" s="38" t="s">
        <v>21</v>
      </c>
      <c r="E16" s="39"/>
      <c r="F16" s="39"/>
      <c r="G16" s="39"/>
      <c r="H16" s="39"/>
      <c r="I16" s="39"/>
      <c r="J16" s="39"/>
      <c r="K16" s="39"/>
      <c r="L16" s="39"/>
      <c r="M16" s="39"/>
      <c r="N16" s="39"/>
      <c r="O16" s="39"/>
      <c r="P16" s="39"/>
      <c r="Q16" s="39"/>
      <c r="R16" s="39"/>
      <c r="S16" s="39"/>
      <c r="T16" s="39"/>
      <c r="U16" s="39"/>
      <c r="V16" s="39"/>
      <c r="W16" s="39"/>
      <c r="X16" s="40"/>
      <c r="Y16" s="5"/>
      <c r="Z16" s="25"/>
      <c r="AA16" s="25"/>
      <c r="AB16" s="14"/>
      <c r="AC16" s="15"/>
      <c r="AD16" s="15"/>
      <c r="AE16" s="15"/>
    </row>
    <row r="17" spans="1:32" x14ac:dyDescent="0.25">
      <c r="A17" s="10"/>
      <c r="B17" s="10"/>
      <c r="C17" s="10"/>
      <c r="E17" s="13"/>
      <c r="F17" s="13"/>
      <c r="G17" s="13"/>
      <c r="H17" s="13"/>
      <c r="I17" s="13"/>
      <c r="J17" s="13"/>
      <c r="K17" s="13"/>
      <c r="L17" s="13"/>
      <c r="M17" s="13"/>
      <c r="N17" s="13"/>
      <c r="O17" s="13"/>
      <c r="P17" s="13"/>
      <c r="Q17" s="13"/>
      <c r="R17" s="13"/>
      <c r="S17" s="13"/>
      <c r="T17" s="13"/>
      <c r="U17" s="13"/>
      <c r="V17" s="13"/>
      <c r="W17" s="13"/>
      <c r="X17" s="13"/>
      <c r="AB17" s="14"/>
      <c r="AC17" s="15"/>
      <c r="AD17" s="15"/>
      <c r="AE17" s="15"/>
    </row>
    <row r="18" spans="1:32" x14ac:dyDescent="0.25">
      <c r="F18" s="69" t="s">
        <v>69</v>
      </c>
      <c r="G18" s="70"/>
      <c r="H18" s="69" t="s">
        <v>70</v>
      </c>
      <c r="I18" s="70"/>
      <c r="J18" s="69" t="s">
        <v>71</v>
      </c>
      <c r="K18" s="70"/>
      <c r="L18" s="69" t="s">
        <v>72</v>
      </c>
      <c r="M18" s="70"/>
      <c r="N18" s="69" t="s">
        <v>73</v>
      </c>
      <c r="O18" s="70"/>
      <c r="P18" s="69" t="s">
        <v>74</v>
      </c>
      <c r="Q18" s="70"/>
      <c r="R18" s="69" t="s">
        <v>75</v>
      </c>
      <c r="S18" s="70"/>
      <c r="T18" s="69" t="s">
        <v>76</v>
      </c>
      <c r="U18" s="70"/>
      <c r="V18" s="69" t="s">
        <v>77</v>
      </c>
      <c r="W18" s="70"/>
    </row>
    <row r="19" spans="1:32" s="21" customFormat="1" ht="59.25" customHeight="1" x14ac:dyDescent="0.25">
      <c r="A19" s="18" t="s">
        <v>25</v>
      </c>
      <c r="B19" s="18" t="s">
        <v>2</v>
      </c>
      <c r="C19" s="18" t="s">
        <v>18</v>
      </c>
      <c r="D19" s="18" t="s">
        <v>3</v>
      </c>
      <c r="E19" s="18" t="s">
        <v>22</v>
      </c>
      <c r="F19" s="71" t="s">
        <v>78</v>
      </c>
      <c r="G19" s="71" t="s">
        <v>79</v>
      </c>
      <c r="H19" s="71" t="s">
        <v>78</v>
      </c>
      <c r="I19" s="71" t="s">
        <v>79</v>
      </c>
      <c r="J19" s="71" t="s">
        <v>78</v>
      </c>
      <c r="K19" s="71" t="s">
        <v>79</v>
      </c>
      <c r="L19" s="71" t="s">
        <v>78</v>
      </c>
      <c r="M19" s="71" t="s">
        <v>79</v>
      </c>
      <c r="N19" s="71" t="s">
        <v>78</v>
      </c>
      <c r="O19" s="71" t="s">
        <v>79</v>
      </c>
      <c r="P19" s="71" t="s">
        <v>78</v>
      </c>
      <c r="Q19" s="71" t="s">
        <v>79</v>
      </c>
      <c r="R19" s="71" t="s">
        <v>78</v>
      </c>
      <c r="S19" s="71" t="s">
        <v>79</v>
      </c>
      <c r="T19" s="71" t="s">
        <v>78</v>
      </c>
      <c r="U19" s="71" t="s">
        <v>79</v>
      </c>
      <c r="V19" s="71" t="s">
        <v>78</v>
      </c>
      <c r="W19" s="71" t="s">
        <v>79</v>
      </c>
      <c r="X19" s="20" t="s">
        <v>23</v>
      </c>
      <c r="Y19" s="19" t="s">
        <v>4</v>
      </c>
      <c r="Z19" s="19" t="s">
        <v>29</v>
      </c>
      <c r="AA19" s="19" t="s">
        <v>32</v>
      </c>
      <c r="AB19" s="19" t="s">
        <v>5</v>
      </c>
      <c r="AC19" s="19" t="s">
        <v>6</v>
      </c>
      <c r="AD19" s="19" t="s">
        <v>7</v>
      </c>
      <c r="AE19" s="19" t="s">
        <v>28</v>
      </c>
      <c r="AF19" s="19" t="s">
        <v>8</v>
      </c>
    </row>
    <row r="20" spans="1:32" s="21" customFormat="1" x14ac:dyDescent="0.25">
      <c r="A20" s="28">
        <v>1</v>
      </c>
      <c r="B20" s="73" t="s">
        <v>42</v>
      </c>
      <c r="C20" s="79"/>
      <c r="D20" s="68">
        <v>1</v>
      </c>
      <c r="E20" s="87" t="s">
        <v>68</v>
      </c>
      <c r="F20" s="75"/>
      <c r="G20" s="75"/>
      <c r="H20" s="75"/>
      <c r="I20" s="75"/>
      <c r="J20" s="75"/>
      <c r="K20" s="75"/>
      <c r="L20" s="75"/>
      <c r="M20" s="75"/>
      <c r="N20" s="75"/>
      <c r="O20" s="75"/>
      <c r="P20" s="75"/>
      <c r="Q20" s="75"/>
      <c r="R20" s="75"/>
      <c r="S20" s="75"/>
      <c r="T20" s="75"/>
      <c r="U20" s="75"/>
      <c r="V20" s="75"/>
      <c r="W20" s="75"/>
      <c r="X20" s="24">
        <v>0</v>
      </c>
      <c r="Y20" s="72">
        <f>+ROUND(X20,0)</f>
        <v>0</v>
      </c>
      <c r="Z20" s="24">
        <v>0</v>
      </c>
      <c r="AA20" s="72">
        <f>ROUND(Z20,0)</f>
        <v>0</v>
      </c>
      <c r="AB20" s="88">
        <f>ROUND(SUM(F20:W20)+Y20+AA20,0)</f>
        <v>0</v>
      </c>
      <c r="AC20" s="88">
        <f>ROUND(SUM(F20:W20)*D20,0)</f>
        <v>0</v>
      </c>
      <c r="AD20" s="88">
        <f>ROUND(AC20*X20,0)</f>
        <v>0</v>
      </c>
      <c r="AE20" s="88">
        <f>ROUND(AC20*Z20,0)</f>
        <v>0</v>
      </c>
      <c r="AF20" s="89">
        <f>ROUND(AC20+AE20+AD20,0)</f>
        <v>0</v>
      </c>
    </row>
    <row r="21" spans="1:32" s="21" customFormat="1" ht="14.25" customHeight="1" x14ac:dyDescent="0.25">
      <c r="A21" s="29">
        <v>2</v>
      </c>
      <c r="B21" s="67" t="s">
        <v>43</v>
      </c>
      <c r="C21" s="80"/>
      <c r="D21" s="68">
        <v>1</v>
      </c>
      <c r="E21" s="87" t="s">
        <v>68</v>
      </c>
      <c r="F21" s="75"/>
      <c r="G21" s="75"/>
      <c r="H21" s="75"/>
      <c r="I21" s="75"/>
      <c r="J21" s="75"/>
      <c r="K21" s="75"/>
      <c r="L21" s="75"/>
      <c r="M21" s="75"/>
      <c r="N21" s="75"/>
      <c r="O21" s="75"/>
      <c r="P21" s="75"/>
      <c r="Q21" s="75"/>
      <c r="R21" s="75"/>
      <c r="S21" s="75"/>
      <c r="T21" s="75"/>
      <c r="U21" s="75"/>
      <c r="V21" s="75"/>
      <c r="W21" s="75"/>
      <c r="X21" s="24">
        <v>0</v>
      </c>
      <c r="Y21" s="72">
        <f t="shared" ref="Y21:Y46" si="0">+ROUND(X21,0)</f>
        <v>0</v>
      </c>
      <c r="Z21" s="24">
        <v>0</v>
      </c>
      <c r="AA21" s="72">
        <f t="shared" ref="AA21:AA46" si="1">ROUND(Z21,0)</f>
        <v>0</v>
      </c>
      <c r="AB21" s="88">
        <f t="shared" ref="AB21:AB46" si="2">ROUND(SUM(F21:W21)+Y21+AA21,0)</f>
        <v>0</v>
      </c>
      <c r="AC21" s="88">
        <f>ROUND(SUM(F21:W21)*D21,0)</f>
        <v>0</v>
      </c>
      <c r="AD21" s="88">
        <f t="shared" ref="AD21:AD46" si="3">ROUND(AC21*X21,0)</f>
        <v>0</v>
      </c>
      <c r="AE21" s="88">
        <f t="shared" ref="AE21:AE46" si="4">ROUND(AC21*Z21,0)</f>
        <v>0</v>
      </c>
      <c r="AF21" s="89">
        <f t="shared" ref="AF21:AF46" si="5">ROUND(AC21+AE21+AD21,0)</f>
        <v>0</v>
      </c>
    </row>
    <row r="22" spans="1:32" s="21" customFormat="1" ht="28.5" customHeight="1" x14ac:dyDescent="0.25">
      <c r="A22" s="28">
        <v>3</v>
      </c>
      <c r="B22" s="66" t="s">
        <v>44</v>
      </c>
      <c r="C22" s="81"/>
      <c r="D22" s="68">
        <v>1</v>
      </c>
      <c r="E22" s="87" t="s">
        <v>68</v>
      </c>
      <c r="F22" s="75"/>
      <c r="G22" s="75"/>
      <c r="H22" s="75"/>
      <c r="I22" s="75"/>
      <c r="J22" s="75"/>
      <c r="K22" s="75"/>
      <c r="L22" s="75"/>
      <c r="M22" s="75"/>
      <c r="N22" s="75"/>
      <c r="O22" s="75"/>
      <c r="P22" s="75"/>
      <c r="Q22" s="75"/>
      <c r="R22" s="75"/>
      <c r="S22" s="75"/>
      <c r="T22" s="75"/>
      <c r="U22" s="75"/>
      <c r="V22" s="75"/>
      <c r="W22" s="75"/>
      <c r="X22" s="24">
        <v>0</v>
      </c>
      <c r="Y22" s="72">
        <f t="shared" si="0"/>
        <v>0</v>
      </c>
      <c r="Z22" s="24">
        <v>0</v>
      </c>
      <c r="AA22" s="72">
        <f t="shared" si="1"/>
        <v>0</v>
      </c>
      <c r="AB22" s="88">
        <f t="shared" si="2"/>
        <v>0</v>
      </c>
      <c r="AC22" s="88">
        <f>ROUND(SUM(F22:W22)*D22,0)</f>
        <v>0</v>
      </c>
      <c r="AD22" s="88">
        <f t="shared" ref="AD22:AD45" si="6">ROUND(AC22*X22,0)</f>
        <v>0</v>
      </c>
      <c r="AE22" s="88">
        <f t="shared" ref="AE22:AE45" si="7">ROUND(AC22*Z22,0)</f>
        <v>0</v>
      </c>
      <c r="AF22" s="89">
        <f t="shared" ref="AF22:AF45" si="8">ROUND(AC22+AE22+AD22,0)</f>
        <v>0</v>
      </c>
    </row>
    <row r="23" spans="1:32" s="21" customFormat="1" x14ac:dyDescent="0.25">
      <c r="A23" s="29">
        <v>4</v>
      </c>
      <c r="B23" s="67" t="s">
        <v>45</v>
      </c>
      <c r="C23" s="82"/>
      <c r="D23" s="68">
        <v>1</v>
      </c>
      <c r="E23" s="87" t="s">
        <v>68</v>
      </c>
      <c r="F23" s="75"/>
      <c r="G23" s="75"/>
      <c r="H23" s="75"/>
      <c r="I23" s="75"/>
      <c r="J23" s="75"/>
      <c r="K23" s="75"/>
      <c r="L23" s="75"/>
      <c r="M23" s="75"/>
      <c r="N23" s="75"/>
      <c r="O23" s="75"/>
      <c r="P23" s="75"/>
      <c r="Q23" s="75"/>
      <c r="R23" s="75"/>
      <c r="S23" s="75"/>
      <c r="T23" s="75"/>
      <c r="U23" s="75"/>
      <c r="V23" s="75"/>
      <c r="W23" s="75"/>
      <c r="X23" s="24">
        <v>0</v>
      </c>
      <c r="Y23" s="72">
        <f t="shared" si="0"/>
        <v>0</v>
      </c>
      <c r="Z23" s="24">
        <v>0</v>
      </c>
      <c r="AA23" s="72">
        <f t="shared" si="1"/>
        <v>0</v>
      </c>
      <c r="AB23" s="88">
        <f t="shared" si="2"/>
        <v>0</v>
      </c>
      <c r="AC23" s="88">
        <f>ROUND(SUM(F23:W23)*D23,0)</f>
        <v>0</v>
      </c>
      <c r="AD23" s="88">
        <f t="shared" si="6"/>
        <v>0</v>
      </c>
      <c r="AE23" s="88">
        <f t="shared" si="7"/>
        <v>0</v>
      </c>
      <c r="AF23" s="89">
        <f t="shared" si="8"/>
        <v>0</v>
      </c>
    </row>
    <row r="24" spans="1:32" s="21" customFormat="1" ht="15" customHeight="1" x14ac:dyDescent="0.25">
      <c r="A24" s="28">
        <v>5</v>
      </c>
      <c r="B24" s="67" t="s">
        <v>46</v>
      </c>
      <c r="C24" s="83"/>
      <c r="D24" s="68">
        <v>1</v>
      </c>
      <c r="E24" s="87" t="s">
        <v>68</v>
      </c>
      <c r="F24" s="75"/>
      <c r="G24" s="75"/>
      <c r="H24" s="75"/>
      <c r="I24" s="75"/>
      <c r="J24" s="75"/>
      <c r="K24" s="75"/>
      <c r="L24" s="75"/>
      <c r="M24" s="75"/>
      <c r="N24" s="75"/>
      <c r="O24" s="75"/>
      <c r="P24" s="75"/>
      <c r="Q24" s="75"/>
      <c r="R24" s="75"/>
      <c r="S24" s="75"/>
      <c r="T24" s="75"/>
      <c r="U24" s="75"/>
      <c r="V24" s="75"/>
      <c r="W24" s="75"/>
      <c r="X24" s="24">
        <v>0</v>
      </c>
      <c r="Y24" s="72">
        <f t="shared" si="0"/>
        <v>0</v>
      </c>
      <c r="Z24" s="24">
        <v>0</v>
      </c>
      <c r="AA24" s="72">
        <f t="shared" si="1"/>
        <v>0</v>
      </c>
      <c r="AB24" s="88">
        <f t="shared" si="2"/>
        <v>0</v>
      </c>
      <c r="AC24" s="88">
        <f>ROUND(SUM(F24:W24)*D24,0)</f>
        <v>0</v>
      </c>
      <c r="AD24" s="88">
        <f t="shared" si="6"/>
        <v>0</v>
      </c>
      <c r="AE24" s="88">
        <f t="shared" si="7"/>
        <v>0</v>
      </c>
      <c r="AF24" s="89">
        <f t="shared" si="8"/>
        <v>0</v>
      </c>
    </row>
    <row r="25" spans="1:32" s="21" customFormat="1" ht="14.25" customHeight="1" x14ac:dyDescent="0.25">
      <c r="A25" s="29">
        <v>6</v>
      </c>
      <c r="B25" s="67" t="s">
        <v>47</v>
      </c>
      <c r="C25" s="84"/>
      <c r="D25" s="68">
        <v>1</v>
      </c>
      <c r="E25" s="87" t="s">
        <v>68</v>
      </c>
      <c r="F25" s="75"/>
      <c r="G25" s="75"/>
      <c r="H25" s="75"/>
      <c r="I25" s="75"/>
      <c r="J25" s="75"/>
      <c r="K25" s="75"/>
      <c r="L25" s="75"/>
      <c r="M25" s="75"/>
      <c r="N25" s="75"/>
      <c r="O25" s="75"/>
      <c r="P25" s="75"/>
      <c r="Q25" s="75"/>
      <c r="R25" s="75"/>
      <c r="S25" s="75"/>
      <c r="T25" s="75"/>
      <c r="U25" s="75"/>
      <c r="V25" s="75"/>
      <c r="W25" s="75"/>
      <c r="X25" s="24">
        <v>0</v>
      </c>
      <c r="Y25" s="72">
        <f t="shared" si="0"/>
        <v>0</v>
      </c>
      <c r="Z25" s="24">
        <v>0</v>
      </c>
      <c r="AA25" s="72">
        <f t="shared" si="1"/>
        <v>0</v>
      </c>
      <c r="AB25" s="88">
        <f t="shared" si="2"/>
        <v>0</v>
      </c>
      <c r="AC25" s="88">
        <f>ROUND(SUM(F25:W25)*D25,0)</f>
        <v>0</v>
      </c>
      <c r="AD25" s="88">
        <f t="shared" si="6"/>
        <v>0</v>
      </c>
      <c r="AE25" s="88">
        <f t="shared" si="7"/>
        <v>0</v>
      </c>
      <c r="AF25" s="89">
        <f t="shared" si="8"/>
        <v>0</v>
      </c>
    </row>
    <row r="26" spans="1:32" s="21" customFormat="1" ht="15" customHeight="1" x14ac:dyDescent="0.25">
      <c r="A26" s="28">
        <v>7</v>
      </c>
      <c r="B26" s="67" t="s">
        <v>48</v>
      </c>
      <c r="C26" s="83"/>
      <c r="D26" s="68">
        <v>1</v>
      </c>
      <c r="E26" s="87" t="s">
        <v>68</v>
      </c>
      <c r="F26" s="75"/>
      <c r="G26" s="75"/>
      <c r="H26" s="75"/>
      <c r="I26" s="75"/>
      <c r="J26" s="75"/>
      <c r="K26" s="75"/>
      <c r="L26" s="75"/>
      <c r="M26" s="75"/>
      <c r="N26" s="75"/>
      <c r="O26" s="75"/>
      <c r="P26" s="75"/>
      <c r="Q26" s="75"/>
      <c r="R26" s="75"/>
      <c r="S26" s="75"/>
      <c r="T26" s="75"/>
      <c r="U26" s="75"/>
      <c r="V26" s="75"/>
      <c r="W26" s="75"/>
      <c r="X26" s="24">
        <v>0</v>
      </c>
      <c r="Y26" s="72">
        <f t="shared" si="0"/>
        <v>0</v>
      </c>
      <c r="Z26" s="24">
        <v>0</v>
      </c>
      <c r="AA26" s="72">
        <f t="shared" si="1"/>
        <v>0</v>
      </c>
      <c r="AB26" s="88">
        <f t="shared" si="2"/>
        <v>0</v>
      </c>
      <c r="AC26" s="88">
        <f>ROUND(SUM(F26:W26)*D26,0)</f>
        <v>0</v>
      </c>
      <c r="AD26" s="88">
        <f t="shared" si="6"/>
        <v>0</v>
      </c>
      <c r="AE26" s="88">
        <f t="shared" si="7"/>
        <v>0</v>
      </c>
      <c r="AF26" s="89">
        <f t="shared" si="8"/>
        <v>0</v>
      </c>
    </row>
    <row r="27" spans="1:32" s="21" customFormat="1" x14ac:dyDescent="0.25">
      <c r="A27" s="29">
        <v>8</v>
      </c>
      <c r="B27" s="66" t="s">
        <v>49</v>
      </c>
      <c r="C27" s="85"/>
      <c r="D27" s="68">
        <v>1</v>
      </c>
      <c r="E27" s="87" t="s">
        <v>68</v>
      </c>
      <c r="F27" s="75"/>
      <c r="G27" s="75"/>
      <c r="H27" s="75"/>
      <c r="I27" s="75"/>
      <c r="J27" s="75"/>
      <c r="K27" s="75"/>
      <c r="L27" s="75"/>
      <c r="M27" s="75"/>
      <c r="N27" s="75"/>
      <c r="O27" s="75"/>
      <c r="P27" s="75"/>
      <c r="Q27" s="75"/>
      <c r="R27" s="75"/>
      <c r="S27" s="75"/>
      <c r="T27" s="75"/>
      <c r="U27" s="75"/>
      <c r="V27" s="75"/>
      <c r="W27" s="75"/>
      <c r="X27" s="24">
        <v>0</v>
      </c>
      <c r="Y27" s="72">
        <f t="shared" si="0"/>
        <v>0</v>
      </c>
      <c r="Z27" s="24">
        <v>0</v>
      </c>
      <c r="AA27" s="72">
        <f t="shared" si="1"/>
        <v>0</v>
      </c>
      <c r="AB27" s="88">
        <f t="shared" si="2"/>
        <v>0</v>
      </c>
      <c r="AC27" s="88">
        <f>ROUND(SUM(F27:W27)*D27,0)</f>
        <v>0</v>
      </c>
      <c r="AD27" s="88">
        <f t="shared" si="6"/>
        <v>0</v>
      </c>
      <c r="AE27" s="88">
        <f t="shared" si="7"/>
        <v>0</v>
      </c>
      <c r="AF27" s="89">
        <f t="shared" si="8"/>
        <v>0</v>
      </c>
    </row>
    <row r="28" spans="1:32" s="21" customFormat="1" ht="13.5" customHeight="1" x14ac:dyDescent="0.25">
      <c r="A28" s="28">
        <v>9</v>
      </c>
      <c r="B28" s="66" t="s">
        <v>50</v>
      </c>
      <c r="C28" s="85"/>
      <c r="D28" s="68">
        <v>1</v>
      </c>
      <c r="E28" s="87" t="s">
        <v>68</v>
      </c>
      <c r="F28" s="75"/>
      <c r="G28" s="75"/>
      <c r="H28" s="75"/>
      <c r="I28" s="75"/>
      <c r="J28" s="75"/>
      <c r="K28" s="75"/>
      <c r="L28" s="75"/>
      <c r="M28" s="75"/>
      <c r="N28" s="75"/>
      <c r="O28" s="75"/>
      <c r="P28" s="75"/>
      <c r="Q28" s="75"/>
      <c r="R28" s="75"/>
      <c r="S28" s="75"/>
      <c r="T28" s="75"/>
      <c r="U28" s="75"/>
      <c r="V28" s="75"/>
      <c r="W28" s="75"/>
      <c r="X28" s="24">
        <v>0</v>
      </c>
      <c r="Y28" s="72">
        <f t="shared" si="0"/>
        <v>0</v>
      </c>
      <c r="Z28" s="24">
        <v>0</v>
      </c>
      <c r="AA28" s="72">
        <f t="shared" si="1"/>
        <v>0</v>
      </c>
      <c r="AB28" s="88">
        <f t="shared" si="2"/>
        <v>0</v>
      </c>
      <c r="AC28" s="88">
        <f>ROUND(SUM(F28:W28)*D28,0)</f>
        <v>0</v>
      </c>
      <c r="AD28" s="88">
        <f t="shared" si="6"/>
        <v>0</v>
      </c>
      <c r="AE28" s="88">
        <f t="shared" si="7"/>
        <v>0</v>
      </c>
      <c r="AF28" s="89">
        <f t="shared" si="8"/>
        <v>0</v>
      </c>
    </row>
    <row r="29" spans="1:32" s="21" customFormat="1" ht="14.25" customHeight="1" x14ac:dyDescent="0.25">
      <c r="A29" s="29">
        <v>10</v>
      </c>
      <c r="B29" s="66" t="s">
        <v>51</v>
      </c>
      <c r="C29" s="85"/>
      <c r="D29" s="68">
        <v>1</v>
      </c>
      <c r="E29" s="87" t="s">
        <v>68</v>
      </c>
      <c r="F29" s="75"/>
      <c r="G29" s="75"/>
      <c r="H29" s="75"/>
      <c r="I29" s="75"/>
      <c r="J29" s="75"/>
      <c r="K29" s="75"/>
      <c r="L29" s="75"/>
      <c r="M29" s="75"/>
      <c r="N29" s="75"/>
      <c r="O29" s="75"/>
      <c r="P29" s="75"/>
      <c r="Q29" s="75"/>
      <c r="R29" s="75"/>
      <c r="S29" s="75"/>
      <c r="T29" s="75"/>
      <c r="U29" s="75"/>
      <c r="V29" s="75"/>
      <c r="W29" s="75"/>
      <c r="X29" s="24">
        <v>0</v>
      </c>
      <c r="Y29" s="72">
        <f t="shared" si="0"/>
        <v>0</v>
      </c>
      <c r="Z29" s="24">
        <v>0</v>
      </c>
      <c r="AA29" s="72">
        <f t="shared" si="1"/>
        <v>0</v>
      </c>
      <c r="AB29" s="88">
        <f t="shared" si="2"/>
        <v>0</v>
      </c>
      <c r="AC29" s="88">
        <f>ROUND(SUM(F29:W29)*D29,0)</f>
        <v>0</v>
      </c>
      <c r="AD29" s="88">
        <f t="shared" si="6"/>
        <v>0</v>
      </c>
      <c r="AE29" s="88">
        <f t="shared" si="7"/>
        <v>0</v>
      </c>
      <c r="AF29" s="89">
        <f t="shared" si="8"/>
        <v>0</v>
      </c>
    </row>
    <row r="30" spans="1:32" s="21" customFormat="1" ht="15" customHeight="1" x14ac:dyDescent="0.25">
      <c r="A30" s="28">
        <v>11</v>
      </c>
      <c r="B30" s="66" t="s">
        <v>52</v>
      </c>
      <c r="C30" s="85"/>
      <c r="D30" s="68">
        <v>1</v>
      </c>
      <c r="E30" s="87" t="s">
        <v>68</v>
      </c>
      <c r="F30" s="75"/>
      <c r="G30" s="75"/>
      <c r="H30" s="75"/>
      <c r="I30" s="75"/>
      <c r="J30" s="75"/>
      <c r="K30" s="75"/>
      <c r="L30" s="75"/>
      <c r="M30" s="75"/>
      <c r="N30" s="75"/>
      <c r="O30" s="75"/>
      <c r="P30" s="75"/>
      <c r="Q30" s="75"/>
      <c r="R30" s="75"/>
      <c r="S30" s="75"/>
      <c r="T30" s="75"/>
      <c r="U30" s="75"/>
      <c r="V30" s="75"/>
      <c r="W30" s="75"/>
      <c r="X30" s="24">
        <v>0</v>
      </c>
      <c r="Y30" s="72">
        <f t="shared" si="0"/>
        <v>0</v>
      </c>
      <c r="Z30" s="24">
        <v>0</v>
      </c>
      <c r="AA30" s="72">
        <f t="shared" si="1"/>
        <v>0</v>
      </c>
      <c r="AB30" s="88">
        <f t="shared" si="2"/>
        <v>0</v>
      </c>
      <c r="AC30" s="88">
        <f>ROUND(SUM(F30:W30)*D30,0)</f>
        <v>0</v>
      </c>
      <c r="AD30" s="88">
        <f t="shared" si="6"/>
        <v>0</v>
      </c>
      <c r="AE30" s="88">
        <f t="shared" si="7"/>
        <v>0</v>
      </c>
      <c r="AF30" s="89">
        <f t="shared" si="8"/>
        <v>0</v>
      </c>
    </row>
    <row r="31" spans="1:32" s="21" customFormat="1" x14ac:dyDescent="0.25">
      <c r="A31" s="29">
        <v>12</v>
      </c>
      <c r="B31" s="66" t="s">
        <v>53</v>
      </c>
      <c r="C31" s="85"/>
      <c r="D31" s="68">
        <v>1</v>
      </c>
      <c r="E31" s="87" t="s">
        <v>68</v>
      </c>
      <c r="F31" s="75"/>
      <c r="G31" s="75"/>
      <c r="H31" s="75"/>
      <c r="I31" s="75"/>
      <c r="J31" s="75"/>
      <c r="K31" s="75"/>
      <c r="L31" s="75"/>
      <c r="M31" s="75"/>
      <c r="N31" s="75"/>
      <c r="O31" s="75"/>
      <c r="P31" s="75"/>
      <c r="Q31" s="75"/>
      <c r="R31" s="75"/>
      <c r="S31" s="75"/>
      <c r="T31" s="75"/>
      <c r="U31" s="75"/>
      <c r="V31" s="75"/>
      <c r="W31" s="75"/>
      <c r="X31" s="24">
        <v>0</v>
      </c>
      <c r="Y31" s="72">
        <f t="shared" si="0"/>
        <v>0</v>
      </c>
      <c r="Z31" s="24">
        <v>0</v>
      </c>
      <c r="AA31" s="72">
        <f t="shared" si="1"/>
        <v>0</v>
      </c>
      <c r="AB31" s="88">
        <f t="shared" si="2"/>
        <v>0</v>
      </c>
      <c r="AC31" s="88">
        <f>ROUND(SUM(F31:W31)*D31,0)</f>
        <v>0</v>
      </c>
      <c r="AD31" s="88">
        <f t="shared" si="6"/>
        <v>0</v>
      </c>
      <c r="AE31" s="88">
        <f t="shared" si="7"/>
        <v>0</v>
      </c>
      <c r="AF31" s="89">
        <f t="shared" si="8"/>
        <v>0</v>
      </c>
    </row>
    <row r="32" spans="1:32" s="21" customFormat="1" ht="15" customHeight="1" x14ac:dyDescent="0.25">
      <c r="A32" s="28">
        <v>13</v>
      </c>
      <c r="B32" s="66" t="s">
        <v>54</v>
      </c>
      <c r="C32" s="85"/>
      <c r="D32" s="68">
        <v>1</v>
      </c>
      <c r="E32" s="87" t="s">
        <v>68</v>
      </c>
      <c r="F32" s="75"/>
      <c r="G32" s="75"/>
      <c r="H32" s="75"/>
      <c r="I32" s="75"/>
      <c r="J32" s="75"/>
      <c r="K32" s="75"/>
      <c r="L32" s="75"/>
      <c r="M32" s="75"/>
      <c r="N32" s="75"/>
      <c r="O32" s="75"/>
      <c r="P32" s="75"/>
      <c r="Q32" s="75"/>
      <c r="R32" s="75"/>
      <c r="S32" s="75"/>
      <c r="T32" s="75"/>
      <c r="U32" s="75"/>
      <c r="V32" s="75"/>
      <c r="W32" s="75"/>
      <c r="X32" s="24">
        <v>0</v>
      </c>
      <c r="Y32" s="72">
        <f t="shared" si="0"/>
        <v>0</v>
      </c>
      <c r="Z32" s="24">
        <v>0</v>
      </c>
      <c r="AA32" s="72">
        <f t="shared" si="1"/>
        <v>0</v>
      </c>
      <c r="AB32" s="88">
        <f t="shared" si="2"/>
        <v>0</v>
      </c>
      <c r="AC32" s="88">
        <f>ROUND(SUM(F32:W32)*D32,0)</f>
        <v>0</v>
      </c>
      <c r="AD32" s="88">
        <f t="shared" si="6"/>
        <v>0</v>
      </c>
      <c r="AE32" s="88">
        <f t="shared" si="7"/>
        <v>0</v>
      </c>
      <c r="AF32" s="89">
        <f t="shared" si="8"/>
        <v>0</v>
      </c>
    </row>
    <row r="33" spans="1:32" s="21" customFormat="1" ht="28.5" x14ac:dyDescent="0.25">
      <c r="A33" s="29">
        <v>14</v>
      </c>
      <c r="B33" s="66" t="s">
        <v>55</v>
      </c>
      <c r="C33" s="81"/>
      <c r="D33" s="68">
        <v>1</v>
      </c>
      <c r="E33" s="87" t="s">
        <v>68</v>
      </c>
      <c r="F33" s="75"/>
      <c r="G33" s="75"/>
      <c r="H33" s="75"/>
      <c r="I33" s="75"/>
      <c r="J33" s="75"/>
      <c r="K33" s="75"/>
      <c r="L33" s="75"/>
      <c r="M33" s="75"/>
      <c r="N33" s="75"/>
      <c r="O33" s="75"/>
      <c r="P33" s="75"/>
      <c r="Q33" s="75"/>
      <c r="R33" s="75"/>
      <c r="S33" s="75"/>
      <c r="T33" s="75"/>
      <c r="U33" s="75"/>
      <c r="V33" s="75"/>
      <c r="W33" s="75"/>
      <c r="X33" s="24">
        <v>0</v>
      </c>
      <c r="Y33" s="72">
        <f t="shared" si="0"/>
        <v>0</v>
      </c>
      <c r="Z33" s="24">
        <v>0</v>
      </c>
      <c r="AA33" s="72">
        <f t="shared" si="1"/>
        <v>0</v>
      </c>
      <c r="AB33" s="88">
        <f t="shared" si="2"/>
        <v>0</v>
      </c>
      <c r="AC33" s="88">
        <f>ROUND(SUM(F33:W33)*D33,0)</f>
        <v>0</v>
      </c>
      <c r="AD33" s="88">
        <f t="shared" si="6"/>
        <v>0</v>
      </c>
      <c r="AE33" s="88">
        <f t="shared" si="7"/>
        <v>0</v>
      </c>
      <c r="AF33" s="89">
        <f t="shared" si="8"/>
        <v>0</v>
      </c>
    </row>
    <row r="34" spans="1:32" s="21" customFormat="1" ht="42.75" x14ac:dyDescent="0.25">
      <c r="A34" s="28">
        <v>15</v>
      </c>
      <c r="B34" s="74" t="s">
        <v>80</v>
      </c>
      <c r="C34" s="86"/>
      <c r="D34" s="68">
        <v>1</v>
      </c>
      <c r="E34" s="87" t="s">
        <v>68</v>
      </c>
      <c r="F34" s="75"/>
      <c r="G34" s="75"/>
      <c r="H34" s="75"/>
      <c r="I34" s="75"/>
      <c r="J34" s="75"/>
      <c r="K34" s="75"/>
      <c r="L34" s="75"/>
      <c r="M34" s="75"/>
      <c r="N34" s="75"/>
      <c r="O34" s="75"/>
      <c r="P34" s="75"/>
      <c r="Q34" s="75"/>
      <c r="R34" s="75"/>
      <c r="S34" s="75"/>
      <c r="T34" s="75"/>
      <c r="U34" s="75"/>
      <c r="V34" s="75"/>
      <c r="W34" s="75"/>
      <c r="X34" s="24">
        <v>0</v>
      </c>
      <c r="Y34" s="72">
        <f t="shared" si="0"/>
        <v>0</v>
      </c>
      <c r="Z34" s="24">
        <v>0</v>
      </c>
      <c r="AA34" s="72">
        <f t="shared" si="1"/>
        <v>0</v>
      </c>
      <c r="AB34" s="88">
        <f t="shared" si="2"/>
        <v>0</v>
      </c>
      <c r="AC34" s="88">
        <f>ROUND(SUM(F34:W34)*D34,0)</f>
        <v>0</v>
      </c>
      <c r="AD34" s="88">
        <f t="shared" si="6"/>
        <v>0</v>
      </c>
      <c r="AE34" s="88">
        <f t="shared" si="7"/>
        <v>0</v>
      </c>
      <c r="AF34" s="89">
        <f t="shared" si="8"/>
        <v>0</v>
      </c>
    </row>
    <row r="35" spans="1:32" s="21" customFormat="1" ht="42.75" x14ac:dyDescent="0.25">
      <c r="A35" s="29">
        <v>16</v>
      </c>
      <c r="B35" s="66" t="s">
        <v>56</v>
      </c>
      <c r="C35" s="81"/>
      <c r="D35" s="68">
        <v>1</v>
      </c>
      <c r="E35" s="87" t="s">
        <v>68</v>
      </c>
      <c r="F35" s="75"/>
      <c r="G35" s="75"/>
      <c r="H35" s="75"/>
      <c r="I35" s="75"/>
      <c r="J35" s="75"/>
      <c r="K35" s="75"/>
      <c r="L35" s="75"/>
      <c r="M35" s="75"/>
      <c r="N35" s="75"/>
      <c r="O35" s="75"/>
      <c r="P35" s="75"/>
      <c r="Q35" s="75"/>
      <c r="R35" s="75"/>
      <c r="S35" s="75"/>
      <c r="T35" s="75"/>
      <c r="U35" s="75"/>
      <c r="V35" s="75"/>
      <c r="W35" s="75"/>
      <c r="X35" s="24">
        <v>0</v>
      </c>
      <c r="Y35" s="72">
        <f t="shared" si="0"/>
        <v>0</v>
      </c>
      <c r="Z35" s="24">
        <v>0</v>
      </c>
      <c r="AA35" s="72">
        <f t="shared" si="1"/>
        <v>0</v>
      </c>
      <c r="AB35" s="88">
        <f t="shared" si="2"/>
        <v>0</v>
      </c>
      <c r="AC35" s="88">
        <f>ROUND(SUM(F35:W35)*D35,0)</f>
        <v>0</v>
      </c>
      <c r="AD35" s="88">
        <f t="shared" si="6"/>
        <v>0</v>
      </c>
      <c r="AE35" s="88">
        <f t="shared" si="7"/>
        <v>0</v>
      </c>
      <c r="AF35" s="89">
        <f t="shared" si="8"/>
        <v>0</v>
      </c>
    </row>
    <row r="36" spans="1:32" s="21" customFormat="1" x14ac:dyDescent="0.25">
      <c r="A36" s="28">
        <v>17</v>
      </c>
      <c r="B36" s="66" t="s">
        <v>57</v>
      </c>
      <c r="C36" s="85"/>
      <c r="D36" s="68">
        <v>1</v>
      </c>
      <c r="E36" s="87" t="s">
        <v>68</v>
      </c>
      <c r="F36" s="75"/>
      <c r="G36" s="75"/>
      <c r="H36" s="75"/>
      <c r="I36" s="75"/>
      <c r="J36" s="75"/>
      <c r="K36" s="75"/>
      <c r="L36" s="75"/>
      <c r="M36" s="75"/>
      <c r="N36" s="75"/>
      <c r="O36" s="75"/>
      <c r="P36" s="75"/>
      <c r="Q36" s="75"/>
      <c r="R36" s="75"/>
      <c r="S36" s="75"/>
      <c r="T36" s="75"/>
      <c r="U36" s="75"/>
      <c r="V36" s="75"/>
      <c r="W36" s="75"/>
      <c r="X36" s="24">
        <v>0</v>
      </c>
      <c r="Y36" s="72">
        <f t="shared" si="0"/>
        <v>0</v>
      </c>
      <c r="Z36" s="24">
        <v>0</v>
      </c>
      <c r="AA36" s="72">
        <f t="shared" si="1"/>
        <v>0</v>
      </c>
      <c r="AB36" s="88">
        <f t="shared" si="2"/>
        <v>0</v>
      </c>
      <c r="AC36" s="88">
        <f>ROUND(SUM(F36:W36)*D36,0)</f>
        <v>0</v>
      </c>
      <c r="AD36" s="88">
        <f t="shared" si="6"/>
        <v>0</v>
      </c>
      <c r="AE36" s="88">
        <f t="shared" si="7"/>
        <v>0</v>
      </c>
      <c r="AF36" s="89">
        <f t="shared" si="8"/>
        <v>0</v>
      </c>
    </row>
    <row r="37" spans="1:32" s="21" customFormat="1" x14ac:dyDescent="0.25">
      <c r="A37" s="29">
        <v>18</v>
      </c>
      <c r="B37" s="66" t="s">
        <v>58</v>
      </c>
      <c r="C37" s="85"/>
      <c r="D37" s="68">
        <v>1</v>
      </c>
      <c r="E37" s="87" t="s">
        <v>68</v>
      </c>
      <c r="F37" s="75"/>
      <c r="G37" s="75"/>
      <c r="H37" s="75"/>
      <c r="I37" s="75"/>
      <c r="J37" s="75"/>
      <c r="K37" s="75"/>
      <c r="L37" s="75"/>
      <c r="M37" s="75"/>
      <c r="N37" s="75"/>
      <c r="O37" s="75"/>
      <c r="P37" s="75"/>
      <c r="Q37" s="75"/>
      <c r="R37" s="75"/>
      <c r="S37" s="75"/>
      <c r="T37" s="75"/>
      <c r="U37" s="75"/>
      <c r="V37" s="75"/>
      <c r="W37" s="75"/>
      <c r="X37" s="24">
        <v>0</v>
      </c>
      <c r="Y37" s="72">
        <f t="shared" si="0"/>
        <v>0</v>
      </c>
      <c r="Z37" s="24">
        <v>0</v>
      </c>
      <c r="AA37" s="72">
        <f t="shared" si="1"/>
        <v>0</v>
      </c>
      <c r="AB37" s="88">
        <f t="shared" si="2"/>
        <v>0</v>
      </c>
      <c r="AC37" s="88">
        <f>ROUND(SUM(F37:W37)*D37,0)</f>
        <v>0</v>
      </c>
      <c r="AD37" s="88">
        <f t="shared" si="6"/>
        <v>0</v>
      </c>
      <c r="AE37" s="88">
        <f t="shared" si="7"/>
        <v>0</v>
      </c>
      <c r="AF37" s="89">
        <f t="shared" si="8"/>
        <v>0</v>
      </c>
    </row>
    <row r="38" spans="1:32" s="21" customFormat="1" ht="28.5" x14ac:dyDescent="0.25">
      <c r="A38" s="28">
        <v>19</v>
      </c>
      <c r="B38" s="66" t="s">
        <v>59</v>
      </c>
      <c r="C38" s="81"/>
      <c r="D38" s="68">
        <v>1</v>
      </c>
      <c r="E38" s="87" t="s">
        <v>68</v>
      </c>
      <c r="F38" s="75"/>
      <c r="G38" s="75"/>
      <c r="H38" s="75"/>
      <c r="I38" s="75"/>
      <c r="J38" s="75"/>
      <c r="K38" s="75"/>
      <c r="L38" s="75"/>
      <c r="M38" s="75"/>
      <c r="N38" s="75"/>
      <c r="O38" s="75"/>
      <c r="P38" s="75"/>
      <c r="Q38" s="75"/>
      <c r="R38" s="75"/>
      <c r="S38" s="75"/>
      <c r="T38" s="75"/>
      <c r="U38" s="75"/>
      <c r="V38" s="75"/>
      <c r="W38" s="75"/>
      <c r="X38" s="24">
        <v>0</v>
      </c>
      <c r="Y38" s="72">
        <f t="shared" si="0"/>
        <v>0</v>
      </c>
      <c r="Z38" s="24">
        <v>0</v>
      </c>
      <c r="AA38" s="72">
        <f t="shared" si="1"/>
        <v>0</v>
      </c>
      <c r="AB38" s="88">
        <f t="shared" si="2"/>
        <v>0</v>
      </c>
      <c r="AC38" s="88">
        <f>ROUND(SUM(F38:W38)*D38,0)</f>
        <v>0</v>
      </c>
      <c r="AD38" s="88">
        <f t="shared" si="6"/>
        <v>0</v>
      </c>
      <c r="AE38" s="88">
        <f t="shared" si="7"/>
        <v>0</v>
      </c>
      <c r="AF38" s="89">
        <f t="shared" si="8"/>
        <v>0</v>
      </c>
    </row>
    <row r="39" spans="1:32" s="21" customFormat="1" x14ac:dyDescent="0.25">
      <c r="A39" s="29">
        <v>20</v>
      </c>
      <c r="B39" s="66" t="s">
        <v>60</v>
      </c>
      <c r="C39" s="81"/>
      <c r="D39" s="68">
        <v>1</v>
      </c>
      <c r="E39" s="87" t="s">
        <v>68</v>
      </c>
      <c r="F39" s="75"/>
      <c r="G39" s="75"/>
      <c r="H39" s="75"/>
      <c r="I39" s="75"/>
      <c r="J39" s="75"/>
      <c r="K39" s="75"/>
      <c r="L39" s="75"/>
      <c r="M39" s="75"/>
      <c r="N39" s="75"/>
      <c r="O39" s="75"/>
      <c r="P39" s="75"/>
      <c r="Q39" s="75"/>
      <c r="R39" s="75"/>
      <c r="S39" s="75"/>
      <c r="T39" s="75"/>
      <c r="U39" s="75"/>
      <c r="V39" s="75"/>
      <c r="W39" s="75"/>
      <c r="X39" s="24">
        <v>0</v>
      </c>
      <c r="Y39" s="72">
        <f t="shared" si="0"/>
        <v>0</v>
      </c>
      <c r="Z39" s="24">
        <v>0</v>
      </c>
      <c r="AA39" s="72">
        <f t="shared" si="1"/>
        <v>0</v>
      </c>
      <c r="AB39" s="88">
        <f t="shared" si="2"/>
        <v>0</v>
      </c>
      <c r="AC39" s="88">
        <f>ROUND(SUM(F39:W39)*D39,0)</f>
        <v>0</v>
      </c>
      <c r="AD39" s="88">
        <f t="shared" si="6"/>
        <v>0</v>
      </c>
      <c r="AE39" s="88">
        <f t="shared" si="7"/>
        <v>0</v>
      </c>
      <c r="AF39" s="89">
        <f t="shared" si="8"/>
        <v>0</v>
      </c>
    </row>
    <row r="40" spans="1:32" s="21" customFormat="1" x14ac:dyDescent="0.25">
      <c r="A40" s="28">
        <v>21</v>
      </c>
      <c r="B40" s="66" t="s">
        <v>61</v>
      </c>
      <c r="C40" s="85"/>
      <c r="D40" s="68"/>
      <c r="E40" s="87" t="s">
        <v>68</v>
      </c>
      <c r="F40" s="75"/>
      <c r="G40" s="75"/>
      <c r="H40" s="75"/>
      <c r="I40" s="75"/>
      <c r="J40" s="75"/>
      <c r="K40" s="75"/>
      <c r="L40" s="75"/>
      <c r="M40" s="75"/>
      <c r="N40" s="75"/>
      <c r="O40" s="75"/>
      <c r="P40" s="75"/>
      <c r="Q40" s="75"/>
      <c r="R40" s="75"/>
      <c r="S40" s="75"/>
      <c r="T40" s="75"/>
      <c r="U40" s="75"/>
      <c r="V40" s="75"/>
      <c r="W40" s="75"/>
      <c r="X40" s="24">
        <v>0</v>
      </c>
      <c r="Y40" s="72">
        <f t="shared" si="0"/>
        <v>0</v>
      </c>
      <c r="Z40" s="24">
        <v>0</v>
      </c>
      <c r="AA40" s="72">
        <f t="shared" si="1"/>
        <v>0</v>
      </c>
      <c r="AB40" s="88">
        <f t="shared" si="2"/>
        <v>0</v>
      </c>
      <c r="AC40" s="88">
        <f>ROUND(SUM(F40:W40)*D40,0)</f>
        <v>0</v>
      </c>
      <c r="AD40" s="88">
        <f t="shared" si="6"/>
        <v>0</v>
      </c>
      <c r="AE40" s="88">
        <f t="shared" si="7"/>
        <v>0</v>
      </c>
      <c r="AF40" s="89">
        <f t="shared" si="8"/>
        <v>0</v>
      </c>
    </row>
    <row r="41" spans="1:32" s="21" customFormat="1" ht="42.75" x14ac:dyDescent="0.25">
      <c r="A41" s="29">
        <v>22</v>
      </c>
      <c r="B41" s="66" t="s">
        <v>62</v>
      </c>
      <c r="C41" s="81"/>
      <c r="D41" s="68">
        <v>1</v>
      </c>
      <c r="E41" s="87" t="s">
        <v>68</v>
      </c>
      <c r="F41" s="75"/>
      <c r="G41" s="75"/>
      <c r="H41" s="75"/>
      <c r="I41" s="75"/>
      <c r="J41" s="75"/>
      <c r="K41" s="75"/>
      <c r="L41" s="75"/>
      <c r="M41" s="75"/>
      <c r="N41" s="75"/>
      <c r="O41" s="75"/>
      <c r="P41" s="75"/>
      <c r="Q41" s="75"/>
      <c r="R41" s="75"/>
      <c r="S41" s="75"/>
      <c r="T41" s="75"/>
      <c r="U41" s="75"/>
      <c r="V41" s="75"/>
      <c r="W41" s="75"/>
      <c r="X41" s="24">
        <v>0</v>
      </c>
      <c r="Y41" s="72">
        <f t="shared" si="0"/>
        <v>0</v>
      </c>
      <c r="Z41" s="24">
        <v>0</v>
      </c>
      <c r="AA41" s="72">
        <f t="shared" si="1"/>
        <v>0</v>
      </c>
      <c r="AB41" s="88">
        <f t="shared" si="2"/>
        <v>0</v>
      </c>
      <c r="AC41" s="88">
        <f>ROUND(SUM(F41:W41)*D41,0)</f>
        <v>0</v>
      </c>
      <c r="AD41" s="88">
        <f t="shared" si="6"/>
        <v>0</v>
      </c>
      <c r="AE41" s="88">
        <f t="shared" si="7"/>
        <v>0</v>
      </c>
      <c r="AF41" s="89">
        <f t="shared" si="8"/>
        <v>0</v>
      </c>
    </row>
    <row r="42" spans="1:32" s="21" customFormat="1" ht="28.5" x14ac:dyDescent="0.25">
      <c r="A42" s="28">
        <v>23</v>
      </c>
      <c r="B42" s="66" t="s">
        <v>63</v>
      </c>
      <c r="C42" s="81"/>
      <c r="D42" s="68">
        <v>1</v>
      </c>
      <c r="E42" s="87" t="s">
        <v>68</v>
      </c>
      <c r="F42" s="75"/>
      <c r="G42" s="75"/>
      <c r="H42" s="75"/>
      <c r="I42" s="75"/>
      <c r="J42" s="75"/>
      <c r="K42" s="75"/>
      <c r="L42" s="75"/>
      <c r="M42" s="75"/>
      <c r="N42" s="75"/>
      <c r="O42" s="75"/>
      <c r="P42" s="75"/>
      <c r="Q42" s="75"/>
      <c r="R42" s="75"/>
      <c r="S42" s="75"/>
      <c r="T42" s="75"/>
      <c r="U42" s="75"/>
      <c r="V42" s="75"/>
      <c r="W42" s="75"/>
      <c r="X42" s="24">
        <v>0</v>
      </c>
      <c r="Y42" s="72">
        <f t="shared" si="0"/>
        <v>0</v>
      </c>
      <c r="Z42" s="24">
        <v>0</v>
      </c>
      <c r="AA42" s="72">
        <f t="shared" si="1"/>
        <v>0</v>
      </c>
      <c r="AB42" s="88">
        <f t="shared" si="2"/>
        <v>0</v>
      </c>
      <c r="AC42" s="88">
        <f>ROUND(SUM(F42:W42)*D42,0)</f>
        <v>0</v>
      </c>
      <c r="AD42" s="88">
        <f t="shared" si="6"/>
        <v>0</v>
      </c>
      <c r="AE42" s="88">
        <f t="shared" si="7"/>
        <v>0</v>
      </c>
      <c r="AF42" s="89">
        <f t="shared" si="8"/>
        <v>0</v>
      </c>
    </row>
    <row r="43" spans="1:32" s="21" customFormat="1" ht="14.25" customHeight="1" x14ac:dyDescent="0.25">
      <c r="A43" s="29">
        <v>24</v>
      </c>
      <c r="B43" s="66" t="s">
        <v>64</v>
      </c>
      <c r="C43" s="85"/>
      <c r="D43" s="68">
        <v>1</v>
      </c>
      <c r="E43" s="87" t="s">
        <v>68</v>
      </c>
      <c r="F43" s="75"/>
      <c r="G43" s="75"/>
      <c r="H43" s="75"/>
      <c r="I43" s="75"/>
      <c r="J43" s="75"/>
      <c r="K43" s="75"/>
      <c r="L43" s="75"/>
      <c r="M43" s="75"/>
      <c r="N43" s="75"/>
      <c r="O43" s="75"/>
      <c r="P43" s="75"/>
      <c r="Q43" s="75"/>
      <c r="R43" s="75"/>
      <c r="S43" s="75"/>
      <c r="T43" s="75"/>
      <c r="U43" s="75"/>
      <c r="V43" s="75"/>
      <c r="W43" s="75"/>
      <c r="X43" s="24">
        <v>0</v>
      </c>
      <c r="Y43" s="72">
        <f t="shared" si="0"/>
        <v>0</v>
      </c>
      <c r="Z43" s="24">
        <v>0</v>
      </c>
      <c r="AA43" s="72">
        <f t="shared" si="1"/>
        <v>0</v>
      </c>
      <c r="AB43" s="88">
        <f t="shared" si="2"/>
        <v>0</v>
      </c>
      <c r="AC43" s="88">
        <f>ROUND(SUM(F43:W43)*D43,0)</f>
        <v>0</v>
      </c>
      <c r="AD43" s="88">
        <f t="shared" si="6"/>
        <v>0</v>
      </c>
      <c r="AE43" s="88">
        <f t="shared" si="7"/>
        <v>0</v>
      </c>
      <c r="AF43" s="89">
        <f t="shared" si="8"/>
        <v>0</v>
      </c>
    </row>
    <row r="44" spans="1:32" s="21" customFormat="1" ht="22.5" customHeight="1" x14ac:dyDescent="0.25">
      <c r="A44" s="28">
        <v>25</v>
      </c>
      <c r="B44" s="66" t="s">
        <v>65</v>
      </c>
      <c r="C44" s="81"/>
      <c r="D44" s="68">
        <v>1</v>
      </c>
      <c r="E44" s="87" t="s">
        <v>68</v>
      </c>
      <c r="F44" s="75"/>
      <c r="G44" s="75"/>
      <c r="H44" s="75"/>
      <c r="I44" s="75"/>
      <c r="J44" s="75"/>
      <c r="K44" s="75"/>
      <c r="L44" s="75"/>
      <c r="M44" s="75"/>
      <c r="N44" s="75"/>
      <c r="O44" s="75"/>
      <c r="P44" s="75"/>
      <c r="Q44" s="75"/>
      <c r="R44" s="75"/>
      <c r="S44" s="75"/>
      <c r="T44" s="75"/>
      <c r="U44" s="75"/>
      <c r="V44" s="75"/>
      <c r="W44" s="75"/>
      <c r="X44" s="24">
        <v>0</v>
      </c>
      <c r="Y44" s="72">
        <f t="shared" si="0"/>
        <v>0</v>
      </c>
      <c r="Z44" s="24">
        <v>0</v>
      </c>
      <c r="AA44" s="72">
        <f t="shared" si="1"/>
        <v>0</v>
      </c>
      <c r="AB44" s="88">
        <f t="shared" si="2"/>
        <v>0</v>
      </c>
      <c r="AC44" s="88">
        <f>ROUND(SUM(F44:W44)*D44,0)</f>
        <v>0</v>
      </c>
      <c r="AD44" s="88">
        <f t="shared" si="6"/>
        <v>0</v>
      </c>
      <c r="AE44" s="88">
        <f t="shared" si="7"/>
        <v>0</v>
      </c>
      <c r="AF44" s="89">
        <f t="shared" si="8"/>
        <v>0</v>
      </c>
    </row>
    <row r="45" spans="1:32" s="21" customFormat="1" x14ac:dyDescent="0.25">
      <c r="A45" s="29">
        <v>26</v>
      </c>
      <c r="B45" s="66" t="s">
        <v>66</v>
      </c>
      <c r="C45" s="85"/>
      <c r="D45" s="68">
        <v>1</v>
      </c>
      <c r="E45" s="87" t="s">
        <v>68</v>
      </c>
      <c r="F45" s="75"/>
      <c r="G45" s="75"/>
      <c r="H45" s="75"/>
      <c r="I45" s="75"/>
      <c r="J45" s="75"/>
      <c r="K45" s="75"/>
      <c r="L45" s="75"/>
      <c r="M45" s="75"/>
      <c r="N45" s="75"/>
      <c r="O45" s="75"/>
      <c r="P45" s="75"/>
      <c r="Q45" s="75"/>
      <c r="R45" s="75"/>
      <c r="S45" s="75"/>
      <c r="T45" s="75"/>
      <c r="U45" s="75"/>
      <c r="V45" s="75"/>
      <c r="W45" s="75"/>
      <c r="X45" s="24">
        <v>0</v>
      </c>
      <c r="Y45" s="72">
        <f t="shared" si="0"/>
        <v>0</v>
      </c>
      <c r="Z45" s="24">
        <v>0</v>
      </c>
      <c r="AA45" s="72">
        <f t="shared" si="1"/>
        <v>0</v>
      </c>
      <c r="AB45" s="88">
        <f t="shared" si="2"/>
        <v>0</v>
      </c>
      <c r="AC45" s="88">
        <f>ROUND(SUM(F45:W45)*D45,0)</f>
        <v>0</v>
      </c>
      <c r="AD45" s="88">
        <f t="shared" si="6"/>
        <v>0</v>
      </c>
      <c r="AE45" s="88">
        <f t="shared" si="7"/>
        <v>0</v>
      </c>
      <c r="AF45" s="89">
        <f t="shared" si="8"/>
        <v>0</v>
      </c>
    </row>
    <row r="46" spans="1:32" s="21" customFormat="1" ht="85.5" x14ac:dyDescent="0.25">
      <c r="A46" s="28">
        <v>27</v>
      </c>
      <c r="B46" s="66" t="s">
        <v>67</v>
      </c>
      <c r="C46" s="81"/>
      <c r="D46" s="68">
        <v>1</v>
      </c>
      <c r="E46" s="87" t="s">
        <v>68</v>
      </c>
      <c r="F46" s="75"/>
      <c r="G46" s="75"/>
      <c r="H46" s="75"/>
      <c r="I46" s="75"/>
      <c r="J46" s="75"/>
      <c r="K46" s="75"/>
      <c r="L46" s="75"/>
      <c r="M46" s="75"/>
      <c r="N46" s="75"/>
      <c r="O46" s="75"/>
      <c r="P46" s="75"/>
      <c r="Q46" s="75"/>
      <c r="R46" s="75"/>
      <c r="S46" s="75"/>
      <c r="T46" s="75"/>
      <c r="U46" s="75"/>
      <c r="V46" s="75"/>
      <c r="W46" s="75"/>
      <c r="X46" s="24">
        <v>0</v>
      </c>
      <c r="Y46" s="72">
        <f t="shared" si="0"/>
        <v>0</v>
      </c>
      <c r="Z46" s="24">
        <v>0</v>
      </c>
      <c r="AA46" s="72">
        <f t="shared" si="1"/>
        <v>0</v>
      </c>
      <c r="AB46" s="88">
        <f t="shared" si="2"/>
        <v>0</v>
      </c>
      <c r="AC46" s="88">
        <f>ROUND(SUM(F46:W46)*D46,0)</f>
        <v>0</v>
      </c>
      <c r="AD46" s="88">
        <f t="shared" si="3"/>
        <v>0</v>
      </c>
      <c r="AE46" s="88">
        <f t="shared" si="4"/>
        <v>0</v>
      </c>
      <c r="AF46" s="89">
        <f t="shared" si="5"/>
        <v>0</v>
      </c>
    </row>
    <row r="47" spans="1:32" s="21" customFormat="1" ht="42" customHeight="1" thickBot="1" x14ac:dyDescent="0.25">
      <c r="A47" s="16"/>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7" t="s">
        <v>33</v>
      </c>
      <c r="AE47" s="47"/>
      <c r="AF47" s="27">
        <f>SUMIF(X:X,0%,AC:AC)</f>
        <v>0</v>
      </c>
    </row>
    <row r="48" spans="1:32" s="21" customFormat="1" ht="39" customHeight="1" thickBot="1" x14ac:dyDescent="0.25">
      <c r="A48" s="34"/>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48" t="s">
        <v>9</v>
      </c>
      <c r="AE48" s="48"/>
      <c r="AF48" s="2">
        <f>SUMIF(X:X,5%,AC:AC)</f>
        <v>0</v>
      </c>
    </row>
    <row r="49" spans="1:32" s="21" customFormat="1" ht="30" customHeight="1" x14ac:dyDescent="0.2">
      <c r="A49" s="30" t="s">
        <v>40</v>
      </c>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2"/>
      <c r="AD49" s="48" t="s">
        <v>10</v>
      </c>
      <c r="AE49" s="48"/>
      <c r="AF49" s="2">
        <f>SUMIF(X:X,19%,AC:AC)</f>
        <v>0</v>
      </c>
    </row>
    <row r="50" spans="1:32" s="21" customFormat="1" ht="30" customHeight="1" x14ac:dyDescent="0.2">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49" t="s">
        <v>6</v>
      </c>
      <c r="AE50" s="50"/>
      <c r="AF50" s="3">
        <f>SUM(AF47:AF49)</f>
        <v>0</v>
      </c>
    </row>
    <row r="51" spans="1:32" s="21" customFormat="1" ht="30" customHeight="1" x14ac:dyDescent="0.2">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51" t="s">
        <v>11</v>
      </c>
      <c r="AE51" s="52"/>
      <c r="AF51" s="4">
        <f>ROUND(AF48*5%,0)</f>
        <v>0</v>
      </c>
    </row>
    <row r="52" spans="1:32" s="21" customFormat="1" ht="30" customHeight="1" x14ac:dyDescent="0.2">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51" t="s">
        <v>12</v>
      </c>
      <c r="AE52" s="52"/>
      <c r="AF52" s="2">
        <f>ROUND(AF49*19%,0)</f>
        <v>0</v>
      </c>
    </row>
    <row r="53" spans="1:32" s="21" customFormat="1" ht="30" customHeight="1" x14ac:dyDescent="0.2">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49" t="s">
        <v>13</v>
      </c>
      <c r="AE53" s="50"/>
      <c r="AF53" s="3">
        <f>SUM(AF51:AF52)</f>
        <v>0</v>
      </c>
    </row>
    <row r="54" spans="1:32" s="21" customFormat="1" ht="30" customHeight="1" x14ac:dyDescent="0.2">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63" t="s">
        <v>31</v>
      </c>
      <c r="AE54" s="64"/>
      <c r="AF54" s="2">
        <f>SUMIF(Z:Z,8%,AE:AE)</f>
        <v>0</v>
      </c>
    </row>
    <row r="55" spans="1:32" s="21" customFormat="1" ht="37.5" customHeight="1" x14ac:dyDescent="0.2">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61" t="s">
        <v>30</v>
      </c>
      <c r="AE55" s="62"/>
      <c r="AF55" s="3">
        <f>SUM(AF54)</f>
        <v>0</v>
      </c>
    </row>
    <row r="56" spans="1:32" s="21" customFormat="1" ht="44.25" customHeight="1" x14ac:dyDescent="0.2">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61" t="s">
        <v>14</v>
      </c>
      <c r="AE56" s="62"/>
      <c r="AF56" s="3">
        <f>+AF50+AF53+AF55</f>
        <v>0</v>
      </c>
    </row>
    <row r="59" spans="1:32" x14ac:dyDescent="0.25">
      <c r="B59" s="26"/>
      <c r="C59" s="26"/>
    </row>
    <row r="60" spans="1:32" x14ac:dyDescent="0.25">
      <c r="B60" s="44"/>
      <c r="C60" s="44"/>
    </row>
    <row r="61" spans="1:32" ht="15.75" thickBot="1" x14ac:dyDescent="0.3">
      <c r="B61" s="45"/>
      <c r="C61" s="45"/>
    </row>
    <row r="62" spans="1:32" x14ac:dyDescent="0.25">
      <c r="B62" s="37" t="s">
        <v>19</v>
      </c>
      <c r="C62" s="37"/>
    </row>
    <row r="64" spans="1:32" x14ac:dyDescent="0.25">
      <c r="A64" s="22" t="s">
        <v>41</v>
      </c>
    </row>
  </sheetData>
  <sheetProtection algorithmName="SHA-512" hashValue="Ffq+QdzqoPbPBwLNPbX0Ktj+q8eqoy8KpPVyweqLDHlqtstx+gvynxzIHFKqVpC3UkMa64r6Ko5JWOalJY5GHw==" saltValue="TDEj7NkagItHyBSkltmmKQ==" spinCount="100000" sheet="1" formatCells="0" selectLockedCells="1"/>
  <mergeCells count="39">
    <mergeCell ref="T18:U18"/>
    <mergeCell ref="V18:W18"/>
    <mergeCell ref="F10:X10"/>
    <mergeCell ref="B62:C62"/>
    <mergeCell ref="J18:K18"/>
    <mergeCell ref="L18:M18"/>
    <mergeCell ref="N18:O18"/>
    <mergeCell ref="P18:Q18"/>
    <mergeCell ref="R18:S18"/>
    <mergeCell ref="F18:G18"/>
    <mergeCell ref="H18:I18"/>
    <mergeCell ref="AD53:AE53"/>
    <mergeCell ref="AD56:AE56"/>
    <mergeCell ref="AD54:AE54"/>
    <mergeCell ref="AD55:AE55"/>
    <mergeCell ref="AE2:AF2"/>
    <mergeCell ref="AE3:AF3"/>
    <mergeCell ref="AE4:AF4"/>
    <mergeCell ref="AE5:AF5"/>
    <mergeCell ref="A2:A5"/>
    <mergeCell ref="D12:X12"/>
    <mergeCell ref="A12:B16"/>
    <mergeCell ref="B2:AD2"/>
    <mergeCell ref="B3:AD3"/>
    <mergeCell ref="B4:AD5"/>
    <mergeCell ref="A49:AC56"/>
    <mergeCell ref="A48:AC48"/>
    <mergeCell ref="A10:B10"/>
    <mergeCell ref="D14:X14"/>
    <mergeCell ref="D16:X16"/>
    <mergeCell ref="AC10:AE10"/>
    <mergeCell ref="B60:C61"/>
    <mergeCell ref="B47:AC47"/>
    <mergeCell ref="AD47:AE47"/>
    <mergeCell ref="AD48:AE48"/>
    <mergeCell ref="AD49:AE49"/>
    <mergeCell ref="AD50:AE50"/>
    <mergeCell ref="AD51:AE51"/>
    <mergeCell ref="AD52:AE52"/>
  </mergeCells>
  <pageMargins left="0.7" right="0.7" top="0.75" bottom="0.75" header="0.3" footer="0.3"/>
  <pageSetup paperSize="5" scale="51" orientation="landscape" r:id="rId1"/>
  <colBreaks count="1" manualBreakCount="1">
    <brk id="32"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X20:X46</xm:sqref>
        </x14:dataValidation>
        <x14:dataValidation type="list" allowBlank="1" showInputMessage="1" showErrorMessage="1">
          <x14:formula1>
            <xm:f>Hoja2!$F$7:$F$8</xm:f>
          </x14:formula1>
          <xm:sqref>Z20:Z46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632c1e4e-69c6-4d1f-81a1-009441d464e5"/>
    <ds:schemaRef ds:uri="http://schemas.microsoft.com/office/infopath/2007/PartnerControls"/>
    <ds:schemaRef ds:uri="http://purl.org/dc/elements/1.1/"/>
    <ds:schemaRef ds:uri="http://purl.org/dc/terms/"/>
    <ds:schemaRef ds:uri="http://schemas.openxmlformats.org/package/2006/metadata/core-properties"/>
    <ds:schemaRef ds:uri="http://purl.org/dc/dcmitype/"/>
    <ds:schemaRef ds:uri="http://schemas.microsoft.com/office/2006/documentManagement/types"/>
    <ds:schemaRef ds:uri="39f7a895-868e-4739-ab10-589c64175fbd"/>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WILSON RIVERA MENDEZ</cp:lastModifiedBy>
  <cp:lastPrinted>2022-01-27T18:55:46Z</cp:lastPrinted>
  <dcterms:created xsi:type="dcterms:W3CDTF">2017-04-28T13:22:52Z</dcterms:created>
  <dcterms:modified xsi:type="dcterms:W3CDTF">2023-04-19T22:13:06Z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