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Backup JJSARMIENTO 16-05-22\ESCRITORIO\COMPRAS 2023\INVITACIONES A COTIZAR\BIENESTAR UNIVERSITARIO\PLAN HOGAR\"/>
    </mc:Choice>
  </mc:AlternateContent>
  <bookViews>
    <workbookView xWindow="0" yWindow="0" windowWidth="15360" windowHeight="7635"/>
  </bookViews>
  <sheets>
    <sheet name="Hoja1" sheetId="1" r:id="rId1"/>
    <sheet name="Hoja2" sheetId="2"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0" i="1" l="1"/>
  <c r="L20" i="1" l="1"/>
  <c r="J20" i="1" l="1"/>
  <c r="N20" i="1" s="1"/>
  <c r="O28" i="1" s="1"/>
  <c r="H20" i="1" l="1"/>
  <c r="M20" i="1" s="1"/>
  <c r="O22" i="1"/>
  <c r="O25" i="1" s="1"/>
  <c r="O21" i="1" l="1"/>
  <c r="O20" i="1"/>
  <c r="K20"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<sst xmlns="http://schemas.openxmlformats.org/spreadsheetml/2006/main" count="47" uniqueCount="46">
  <si>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</si>
  <si>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</si>
  <si>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</si>
  <si>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</si>
  <si>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</si>
  <si>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</si>
  <si>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</si>
  <si>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</si>
  <si>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</si>
  <si>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</si>
  <si>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</si>
  <si>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</si>
  <si>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</si>
  <si>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</si>
  <si>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</si>
  <si>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</si>
  <si>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</si>
  <si>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</si>
  <si>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</si>
  <si>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</si>
  <si>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</si>
  <si>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</si>
  <si>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</si>
  <si>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</si>
  <si>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</si>
  <si>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</si>
  <si>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</si>
  <si>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</si>
  <si>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</si>
  <si>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</si>
  <si>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</si>
  <si>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</si>
  <si>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</si>
  <si>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</si>
  <si>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</si>
  <si>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</si>
  <si>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</si>
  <si>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</si>
  <si>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</si>
  <si>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32.1- 41.3</t>
  </si>
  <si>
    <t>RACIONES</t>
  </si>
  <si>
    <t>VALOR POR RACIÓN</t>
  </si>
  <si>
    <t>PORCENTAJE ASUMIDO POR LA UNIVERSIDAD</t>
  </si>
  <si>
    <t>VALOR ASUMIDO POR LA UNIVERSIDAD</t>
  </si>
  <si>
    <t>CONTRATAR EL SERVICIO DE HOGAR UNIVERSITARIO PARA LOS ESTUDIANTES DE LA UNIVERSIDAD DE CUNDINAMARCA, SECCIONAL GIRARDOT PARA EL PRIMER PERIODO ACADEMICO 2023</t>
  </si>
  <si>
    <t xml:space="preserve"> NOTA TECNICA:                                                                                                                                                                                                                                                                                                                                                                                                                                                                                                     
El servicio a contratar es de hospedaje de Domingo a Domingo por mensualidad, el cual incluye diariamente: un desayuno, un almuerzo, una cena y alojamiento. Para los meses de agosto y noviembre se cancelara por prorrata según el servicio prestado, el cual, para el mes de febrero es de 23 días y para el mes de junio 9 días. El contratista deberá adjuntar a la propuesta el carnet de manipulación de alimentos vigente, y deberá presentar un compromiso de cumplimiento respecto a la normatividad sanitaria a que haya lugar y demás normas vigentes para la prestación de los servicios contratados. Para el programa de Hogar Universitario en la Seccional Girardot, el contratista debe ofrecer habitaciones amobladas, con servicios públicos incluido internet y con espacio suficiente para la comodidad de los estudiantes beneficiados con el programa Hogar Universitario. Para el programa de Hogar Universitario en la ciudad de Girardot, se debe tener en cuenta lo siguiente:
La Universidad hará un aporte del 84% y el estudiante un aporte de 16% por mes, con base en el reglamento de programas socio- económicos MBUG002. El pago que realiza la Universidad de Cundinamarca se realiza en pagos mensuales de acuerdo al servicio prestado y el valor restante es asumido por el estudiante beneficiado,  conforme al reglamento programas socioeconómicos. El contratista debe garantizar que dentro de las raciones diarias en la prestación del servicio, estas deben
contener todos los grupos de alimentos de la pirámide nutricional que permitan un patrón de consumo adecuado, de energía, nutrientes e hidratación, utilizando víveres y productos de primera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</si>
</sst>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9" fontId="1" fillId="0" borderId="18" xfId="0" applyNumberFormat="1"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xf>
    <xf numFmtId="43" fontId="12" fillId="2" borderId="1" xfId="3" applyFont="1" applyFill="1" applyBorder="1" applyAlignment="1" applyProtection="1">
      <alignment horizontal="center" vertical="center"/>
    </xf>
    <xf numFmtId="43" fontId="3" fillId="35" borderId="1" xfId="3" applyFont="1" applyFill="1" applyBorder="1" applyAlignment="1" applyProtection="1">
      <alignment horizontal="center" vertical="center"/>
      <protection locked="0" hidden="1"/>
    </xf>
    <xf numFmtId="0" fontId="3" fillId="0" borderId="1" xfId="0" applyFont="1" applyBorder="1" applyAlignment="1" applyProtection="1">
      <alignment vertical="top" wrapText="1"/>
      <protection hidden="1"/>
    </xf>
    <xf numFmtId="0" fontId="3" fillId="2" borderId="15" xfId="0" applyFont="1" applyFill="1" applyBorder="1" applyAlignment="1" applyProtection="1">
      <alignment horizontal="justify" vertical="top" wrapText="1"/>
      <protection hidden="1"/>
    </xf>
    <xf numFmtId="0" fontId="3" fillId="2" borderId="15" xfId="0" applyFont="1" applyFill="1" applyBorder="1" applyAlignment="1" applyProtection="1">
      <alignment horizontal="justify" vertical="top"/>
      <protection hidden="1"/>
    </xf>
    <xf numFmtId="0" fontId="3" fillId="2" borderId="29" xfId="0" applyFont="1" applyFill="1" applyBorder="1" applyAlignment="1" applyProtection="1">
      <alignment horizontal="justify" vertical="top"/>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A19" zoomScale="70" zoomScaleNormal="70" zoomScaleSheetLayoutView="70" zoomScalePageLayoutView="55" workbookViewId="0">
      <selection activeCell="D20" sqref="D20"/>
    </sheetView>
  </sheetViews>
  <sheetFormatPr baseColWidth="10" defaultColWidth="11.42578125" defaultRowHeight="15" x14ac:dyDescent="0.25"/>
  <cols>
    <col min="1" max="1" width="10.7109375" style="8" customWidth="1"/>
    <col min="2" max="2" width="56.5703125" style="8" customWidth="1"/>
    <col min="3" max="3" width="13.42578125" style="8" customWidth="1"/>
    <col min="4" max="4" width="13.28515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0.140625" style="10" bestFit="1" customWidth="1"/>
    <col min="13" max="13" width="16.7109375" style="10" customWidth="1"/>
    <col min="14" max="14" width="18.5703125" style="10" bestFit="1" customWidth="1"/>
    <col min="15" max="15" width="24.5703125" style="10" bestFit="1" customWidth="1"/>
    <col min="16" max="16384" width="11.42578125" style="10"/>
  </cols>
  <sheetData>
    <row r="1" spans="1:15" x14ac:dyDescent="0.25">
      <c r="F1" s="9"/>
    </row>
    <row r="2" spans="1:15" ht="15.75" customHeight="1" x14ac:dyDescent="0.25">
      <c r="A2" s="46"/>
      <c r="B2" s="56" t="s">
        <v>0</v>
      </c>
      <c r="C2" s="56"/>
      <c r="D2" s="56"/>
      <c r="E2" s="56"/>
      <c r="F2" s="56"/>
      <c r="G2" s="56"/>
      <c r="H2" s="56"/>
      <c r="I2" s="56"/>
      <c r="J2" s="56"/>
      <c r="K2" s="56"/>
      <c r="L2" s="56"/>
      <c r="M2" s="56"/>
      <c r="N2" s="45" t="s">
        <v>33</v>
      </c>
      <c r="O2" s="45"/>
    </row>
    <row r="3" spans="1:15" ht="15.75" customHeight="1" x14ac:dyDescent="0.25">
      <c r="A3" s="46"/>
      <c r="B3" s="56" t="s">
        <v>1</v>
      </c>
      <c r="C3" s="56"/>
      <c r="D3" s="56"/>
      <c r="E3" s="56"/>
      <c r="F3" s="56"/>
      <c r="G3" s="56"/>
      <c r="H3" s="56"/>
      <c r="I3" s="56"/>
      <c r="J3" s="56"/>
      <c r="K3" s="56"/>
      <c r="L3" s="56"/>
      <c r="M3" s="56"/>
      <c r="N3" s="45" t="s">
        <v>34</v>
      </c>
      <c r="O3" s="45"/>
    </row>
    <row r="4" spans="1:15" ht="16.5" customHeight="1" x14ac:dyDescent="0.25">
      <c r="A4" s="46"/>
      <c r="B4" s="56" t="s">
        <v>32</v>
      </c>
      <c r="C4" s="56"/>
      <c r="D4" s="56"/>
      <c r="E4" s="56"/>
      <c r="F4" s="56"/>
      <c r="G4" s="56"/>
      <c r="H4" s="56"/>
      <c r="I4" s="56"/>
      <c r="J4" s="56"/>
      <c r="K4" s="56"/>
      <c r="L4" s="56"/>
      <c r="M4" s="56"/>
      <c r="N4" s="45" t="s">
        <v>35</v>
      </c>
      <c r="O4" s="45"/>
    </row>
    <row r="5" spans="1:15" ht="15" customHeight="1" x14ac:dyDescent="0.25">
      <c r="A5" s="46"/>
      <c r="B5" s="56"/>
      <c r="C5" s="56"/>
      <c r="D5" s="56"/>
      <c r="E5" s="56"/>
      <c r="F5" s="56"/>
      <c r="G5" s="56"/>
      <c r="H5" s="56"/>
      <c r="I5" s="56"/>
      <c r="J5" s="56"/>
      <c r="K5" s="56"/>
      <c r="L5" s="56"/>
      <c r="M5" s="56"/>
      <c r="N5" s="45" t="s">
        <v>36</v>
      </c>
      <c r="O5" s="45"/>
    </row>
    <row r="7" spans="1:15" x14ac:dyDescent="0.25">
      <c r="A7" s="11" t="s">
        <v>38</v>
      </c>
    </row>
    <row r="8" spans="1:15" x14ac:dyDescent="0.25">
      <c r="A8" s="11"/>
    </row>
    <row r="9" spans="1:15" x14ac:dyDescent="0.25">
      <c r="A9" s="12" t="s">
        <v>25</v>
      </c>
    </row>
    <row r="10" spans="1:15" ht="25.5" customHeight="1" x14ac:dyDescent="0.25">
      <c r="A10" s="62" t="s">
        <v>24</v>
      </c>
      <c r="B10" s="62"/>
      <c r="C10" s="13"/>
      <c r="E10" s="14" t="s">
        <v>18</v>
      </c>
      <c r="F10" s="64"/>
      <c r="G10" s="65"/>
      <c r="K10" s="15" t="s">
        <v>14</v>
      </c>
      <c r="L10" s="66"/>
      <c r="M10" s="67"/>
      <c r="N10" s="68"/>
    </row>
    <row r="11" spans="1:15" ht="15.75" thickBot="1" x14ac:dyDescent="0.3">
      <c r="A11" s="13"/>
      <c r="B11" s="13"/>
      <c r="C11" s="13"/>
      <c r="E11" s="16"/>
      <c r="F11" s="16"/>
      <c r="G11" s="16"/>
      <c r="K11" s="17"/>
      <c r="L11" s="18"/>
      <c r="M11" s="18"/>
      <c r="N11" s="18"/>
    </row>
    <row r="12" spans="1:15" ht="30.75" customHeight="1" thickBot="1" x14ac:dyDescent="0.3">
      <c r="A12" s="50" t="s">
        <v>22</v>
      </c>
      <c r="B12" s="51"/>
      <c r="C12" s="19"/>
      <c r="D12" s="47" t="s">
        <v>15</v>
      </c>
      <c r="E12" s="48"/>
      <c r="F12" s="48"/>
      <c r="G12" s="49"/>
      <c r="H12" s="7"/>
      <c r="I12" s="29"/>
      <c r="J12" s="29"/>
      <c r="K12" s="17"/>
    </row>
    <row r="13" spans="1:15" ht="15.75" thickBot="1" x14ac:dyDescent="0.3">
      <c r="A13" s="52"/>
      <c r="B13" s="53"/>
      <c r="C13" s="19"/>
      <c r="D13" s="20"/>
      <c r="E13" s="16"/>
      <c r="F13" s="16"/>
      <c r="G13" s="16"/>
      <c r="K13" s="17"/>
    </row>
    <row r="14" spans="1:15" ht="30" customHeight="1" thickBot="1" x14ac:dyDescent="0.3">
      <c r="A14" s="52"/>
      <c r="B14" s="53"/>
      <c r="C14" s="19"/>
      <c r="D14" s="47" t="s">
        <v>16</v>
      </c>
      <c r="E14" s="48"/>
      <c r="F14" s="48"/>
      <c r="G14" s="49"/>
      <c r="H14" s="7"/>
      <c r="I14" s="29"/>
      <c r="J14" s="29"/>
      <c r="K14" s="17"/>
    </row>
    <row r="15" spans="1:15" ht="18.75" customHeight="1" thickBot="1" x14ac:dyDescent="0.3">
      <c r="A15" s="52"/>
      <c r="B15" s="53"/>
      <c r="C15" s="19"/>
      <c r="E15" s="16"/>
      <c r="F15" s="16"/>
      <c r="G15" s="16"/>
      <c r="K15" s="17"/>
    </row>
    <row r="16" spans="1:15" ht="24" customHeight="1" thickBot="1" x14ac:dyDescent="0.3">
      <c r="A16" s="54"/>
      <c r="B16" s="55"/>
      <c r="C16" s="19"/>
      <c r="D16" s="47" t="s">
        <v>19</v>
      </c>
      <c r="E16" s="48"/>
      <c r="F16" s="48"/>
      <c r="G16" s="49"/>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23</v>
      </c>
      <c r="B19" s="21" t="s">
        <v>2</v>
      </c>
      <c r="C19" s="21" t="s">
        <v>40</v>
      </c>
      <c r="D19" s="21" t="s">
        <v>41</v>
      </c>
      <c r="E19" s="21" t="s">
        <v>42</v>
      </c>
      <c r="F19" s="22" t="s">
        <v>43</v>
      </c>
      <c r="G19" s="23" t="s">
        <v>21</v>
      </c>
      <c r="H19" s="22" t="s">
        <v>3</v>
      </c>
      <c r="I19" s="22" t="s">
        <v>27</v>
      </c>
      <c r="J19" s="22" t="s">
        <v>30</v>
      </c>
      <c r="K19" s="22" t="s">
        <v>4</v>
      </c>
      <c r="L19" s="22" t="s">
        <v>5</v>
      </c>
      <c r="M19" s="22" t="s">
        <v>6</v>
      </c>
      <c r="N19" s="22" t="s">
        <v>26</v>
      </c>
      <c r="O19" s="22" t="s">
        <v>7</v>
      </c>
    </row>
    <row r="20" spans="1:15" s="24" customFormat="1" ht="60.75" customHeight="1" x14ac:dyDescent="0.25">
      <c r="A20" s="25">
        <v>1</v>
      </c>
      <c r="B20" s="35" t="s">
        <v>44</v>
      </c>
      <c r="C20" s="32">
        <v>3600</v>
      </c>
      <c r="D20" s="34"/>
      <c r="E20" s="31">
        <v>0.84</v>
      </c>
      <c r="F20" s="33">
        <f>ROUND(D20*E20,0)</f>
        <v>0</v>
      </c>
      <c r="G20" s="28">
        <v>0</v>
      </c>
      <c r="H20" s="1">
        <f>+ROUND(F20*G20,0)</f>
        <v>0</v>
      </c>
      <c r="I20" s="28">
        <v>0</v>
      </c>
      <c r="J20" s="1">
        <f>ROUND(F20*I20,0)</f>
        <v>0</v>
      </c>
      <c r="K20" s="1">
        <f>ROUND(F20+H20+J20,0)</f>
        <v>0</v>
      </c>
      <c r="L20" s="1">
        <f>ROUND(F20*C20,0)</f>
        <v>0</v>
      </c>
      <c r="M20" s="1">
        <f>ROUND(C20*H20,0)</f>
        <v>0</v>
      </c>
      <c r="N20" s="1">
        <f>ROUND(J20*C20,0)</f>
        <v>0</v>
      </c>
      <c r="O20" s="2">
        <f>ROUND(L20+N20+M20,0)</f>
        <v>0</v>
      </c>
    </row>
    <row r="21" spans="1:15" s="24" customFormat="1" ht="108" customHeight="1" thickBot="1" x14ac:dyDescent="0.25">
      <c r="A21" s="36" t="s">
        <v>45</v>
      </c>
      <c r="B21" s="37"/>
      <c r="C21" s="37"/>
      <c r="D21" s="37"/>
      <c r="E21" s="37"/>
      <c r="F21" s="37"/>
      <c r="G21" s="37"/>
      <c r="H21" s="37"/>
      <c r="I21" s="37"/>
      <c r="J21" s="37"/>
      <c r="K21" s="37"/>
      <c r="L21" s="38"/>
      <c r="M21" s="71" t="s">
        <v>31</v>
      </c>
      <c r="N21" s="71"/>
      <c r="O21" s="4">
        <f>SUMIF(G:G,0%,L:L)</f>
        <v>0</v>
      </c>
    </row>
    <row r="22" spans="1:15" s="24" customFormat="1" ht="39" customHeight="1" thickBot="1" x14ac:dyDescent="0.25">
      <c r="A22" s="60" t="s">
        <v>20</v>
      </c>
      <c r="B22" s="61"/>
      <c r="C22" s="61"/>
      <c r="D22" s="61"/>
      <c r="E22" s="61"/>
      <c r="F22" s="61"/>
      <c r="G22" s="61"/>
      <c r="H22" s="61"/>
      <c r="I22" s="61"/>
      <c r="J22" s="61"/>
      <c r="K22" s="61"/>
      <c r="L22" s="61"/>
      <c r="M22" s="71" t="s">
        <v>8</v>
      </c>
      <c r="N22" s="71"/>
      <c r="O22" s="4">
        <f>SUMIF(G:G,5%,L:L)</f>
        <v>0</v>
      </c>
    </row>
    <row r="23" spans="1:15" s="24" customFormat="1" ht="30" customHeight="1" x14ac:dyDescent="0.2">
      <c r="A23" s="57" t="s">
        <v>37</v>
      </c>
      <c r="B23" s="57"/>
      <c r="C23" s="57"/>
      <c r="D23" s="57"/>
      <c r="E23" s="57"/>
      <c r="F23" s="57"/>
      <c r="G23" s="57"/>
      <c r="H23" s="57"/>
      <c r="I23" s="57"/>
      <c r="J23" s="57"/>
      <c r="K23" s="57"/>
      <c r="L23" s="58"/>
      <c r="M23" s="71" t="s">
        <v>9</v>
      </c>
      <c r="N23" s="71"/>
      <c r="O23" s="4">
        <f>SUMIF(G:G,19%,L:L)</f>
        <v>0</v>
      </c>
    </row>
    <row r="24" spans="1:15" s="24" customFormat="1" ht="30" customHeight="1" x14ac:dyDescent="0.2">
      <c r="A24" s="59"/>
      <c r="B24" s="59"/>
      <c r="C24" s="59"/>
      <c r="D24" s="59"/>
      <c r="E24" s="59"/>
      <c r="F24" s="59"/>
      <c r="G24" s="59"/>
      <c r="H24" s="59"/>
      <c r="I24" s="59"/>
      <c r="J24" s="59"/>
      <c r="K24" s="59"/>
      <c r="L24" s="59"/>
      <c r="M24" s="39" t="s">
        <v>5</v>
      </c>
      <c r="N24" s="40"/>
      <c r="O24" s="5">
        <f>SUM(O21:O23)</f>
        <v>0</v>
      </c>
    </row>
    <row r="25" spans="1:15" s="24" customFormat="1" ht="30" customHeight="1" x14ac:dyDescent="0.2">
      <c r="A25" s="59"/>
      <c r="B25" s="59"/>
      <c r="C25" s="59"/>
      <c r="D25" s="59"/>
      <c r="E25" s="59"/>
      <c r="F25" s="59"/>
      <c r="G25" s="59"/>
      <c r="H25" s="59"/>
      <c r="I25" s="59"/>
      <c r="J25" s="59"/>
      <c r="K25" s="59"/>
      <c r="L25" s="59"/>
      <c r="M25" s="72" t="s">
        <v>10</v>
      </c>
      <c r="N25" s="73"/>
      <c r="O25" s="6">
        <f>ROUND(O22*5%,0)</f>
        <v>0</v>
      </c>
    </row>
    <row r="26" spans="1:15" s="24" customFormat="1" ht="30" customHeight="1" x14ac:dyDescent="0.2">
      <c r="A26" s="59"/>
      <c r="B26" s="59"/>
      <c r="C26" s="59"/>
      <c r="D26" s="59"/>
      <c r="E26" s="59"/>
      <c r="F26" s="59"/>
      <c r="G26" s="59"/>
      <c r="H26" s="59"/>
      <c r="I26" s="59"/>
      <c r="J26" s="59"/>
      <c r="K26" s="59"/>
      <c r="L26" s="59"/>
      <c r="M26" s="72" t="s">
        <v>11</v>
      </c>
      <c r="N26" s="73"/>
      <c r="O26" s="4">
        <f>ROUND(O23*19%,0)</f>
        <v>0</v>
      </c>
    </row>
    <row r="27" spans="1:15" s="24" customFormat="1" ht="30" customHeight="1" x14ac:dyDescent="0.2">
      <c r="A27" s="59"/>
      <c r="B27" s="59"/>
      <c r="C27" s="59"/>
      <c r="D27" s="59"/>
      <c r="E27" s="59"/>
      <c r="F27" s="59"/>
      <c r="G27" s="59"/>
      <c r="H27" s="59"/>
      <c r="I27" s="59"/>
      <c r="J27" s="59"/>
      <c r="K27" s="59"/>
      <c r="L27" s="59"/>
      <c r="M27" s="39" t="s">
        <v>12</v>
      </c>
      <c r="N27" s="40"/>
      <c r="O27" s="5">
        <f>SUM(O25:O26)</f>
        <v>0</v>
      </c>
    </row>
    <row r="28" spans="1:15" s="24" customFormat="1" ht="30" customHeight="1" x14ac:dyDescent="0.2">
      <c r="A28" s="59"/>
      <c r="B28" s="59"/>
      <c r="C28" s="59"/>
      <c r="D28" s="59"/>
      <c r="E28" s="59"/>
      <c r="F28" s="59"/>
      <c r="G28" s="59"/>
      <c r="H28" s="59"/>
      <c r="I28" s="59"/>
      <c r="J28" s="59"/>
      <c r="K28" s="59"/>
      <c r="L28" s="59"/>
      <c r="M28" s="43" t="s">
        <v>29</v>
      </c>
      <c r="N28" s="44"/>
      <c r="O28" s="4">
        <f>ROUND(SUM(N20),0)</f>
        <v>0</v>
      </c>
    </row>
    <row r="29" spans="1:15" s="24" customFormat="1" ht="37.5" customHeight="1" x14ac:dyDescent="0.2">
      <c r="A29" s="59"/>
      <c r="B29" s="59"/>
      <c r="C29" s="59"/>
      <c r="D29" s="59"/>
      <c r="E29" s="59"/>
      <c r="F29" s="59"/>
      <c r="G29" s="59"/>
      <c r="H29" s="59"/>
      <c r="I29" s="59"/>
      <c r="J29" s="59"/>
      <c r="K29" s="59"/>
      <c r="L29" s="59"/>
      <c r="M29" s="41" t="s">
        <v>28</v>
      </c>
      <c r="N29" s="42"/>
      <c r="O29" s="5">
        <f>SUM(O28)</f>
        <v>0</v>
      </c>
    </row>
    <row r="30" spans="1:15" s="24" customFormat="1" ht="30" customHeight="1" x14ac:dyDescent="0.2">
      <c r="A30" s="59"/>
      <c r="B30" s="59"/>
      <c r="C30" s="59"/>
      <c r="D30" s="59"/>
      <c r="E30" s="59"/>
      <c r="F30" s="59"/>
      <c r="G30" s="59"/>
      <c r="H30" s="59"/>
      <c r="I30" s="59"/>
      <c r="J30" s="59"/>
      <c r="K30" s="59"/>
      <c r="L30" s="59"/>
      <c r="M30" s="41" t="s">
        <v>13</v>
      </c>
      <c r="N30" s="42"/>
      <c r="O30" s="5">
        <f>+O24+O27+O29</f>
        <v>0</v>
      </c>
    </row>
    <row r="33" spans="1:3" x14ac:dyDescent="0.25">
      <c r="B33" s="30"/>
      <c r="C33" s="30"/>
    </row>
    <row r="34" spans="1:3" x14ac:dyDescent="0.25">
      <c r="B34" s="69"/>
      <c r="C34" s="69"/>
    </row>
    <row r="35" spans="1:3" ht="15.75" thickBot="1" x14ac:dyDescent="0.3">
      <c r="B35" s="70"/>
      <c r="C35" s="70"/>
    </row>
    <row r="36" spans="1:3" x14ac:dyDescent="0.25">
      <c r="B36" s="63" t="s">
        <v>17</v>
      </c>
      <c r="C36" s="63"/>
    </row>
    <row r="38" spans="1:3" x14ac:dyDescent="0.25">
      <c r="A38" s="26" t="s">
        <v>39</v>
      </c>
    </row>
  </sheetData>
  <sheetProtection selectLockedCells="1"/>
  <mergeCells count="30">
    <mergeCell ref="B36:C36"/>
    <mergeCell ref="D14:G14"/>
    <mergeCell ref="D16:G16"/>
    <mergeCell ref="F10:G10"/>
    <mergeCell ref="L10:N10"/>
    <mergeCell ref="B34:C35"/>
    <mergeCell ref="M21:N21"/>
    <mergeCell ref="M22:N22"/>
    <mergeCell ref="M23:N23"/>
    <mergeCell ref="M24:N24"/>
    <mergeCell ref="M25:N25"/>
    <mergeCell ref="M26:N26"/>
    <mergeCell ref="D12:G12"/>
    <mergeCell ref="A12:B16"/>
    <mergeCell ref="B2:M2"/>
    <mergeCell ref="B3:M3"/>
    <mergeCell ref="B4:M5"/>
    <mergeCell ref="A10:B10"/>
    <mergeCell ref="N2:O2"/>
    <mergeCell ref="N3:O3"/>
    <mergeCell ref="N4:O4"/>
    <mergeCell ref="N5:O5"/>
    <mergeCell ref="A2:A5"/>
    <mergeCell ref="A21:L21"/>
    <mergeCell ref="M27:N27"/>
    <mergeCell ref="M30:N30"/>
    <mergeCell ref="M28:N28"/>
    <mergeCell ref="M29:N29"/>
    <mergeCell ref="A23:L30"/>
    <mergeCell ref="A22:L22"/>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JOSE JAVIER SARMEINTO</cp:lastModifiedBy>
  <cp:lastPrinted>2022-01-27T18:55:46Z</cp:lastPrinted>
  <dcterms:created xsi:type="dcterms:W3CDTF">2017-04-28T13:22:52Z</dcterms:created>
  <dcterms:modified xsi:type="dcterms:W3CDTF">2023-01-30T01:17:45Z</dcterms:modified>
</cp:coreProperties>
</file>