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RECUPERAR\COMPRAS 2023\INVITACIONES A COTIZAR\PROYECTO DE INVESTIGACION\ABS GCD-069\PUBLICAR\"/>
    </mc:Choice>
  </mc:AlternateContent>
  <bookViews>
    <workbookView xWindow="0" yWindow="0" windowWidth="21600" windowHeight="9600"/>
  </bookViews>
  <sheets>
    <sheet name="Cotización" sheetId="1" r:id="rId1"/>
    <sheet name="Hoja2" sheetId="2" state="hidden" r:id="rId2"/>
  </sheets>
  <definedNames>
    <definedName name="_xlnm.Print_Area" localSheetId="0">Cotización!$A$1:$O$53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J20" i="1"/>
  <c r="J25" i="1"/>
  <c r="L21" i="1"/>
  <c r="M21" i="1" s="1"/>
  <c r="J22" i="1"/>
  <c r="K22" i="1"/>
  <c r="L22" i="1"/>
  <c r="M22" i="1" s="1"/>
  <c r="N22" i="1"/>
  <c r="J23" i="1"/>
  <c r="K23" i="1" s="1"/>
  <c r="L23" i="1"/>
  <c r="N23" i="1" s="1"/>
  <c r="O23" i="1" s="1"/>
  <c r="M23" i="1"/>
  <c r="J24" i="1"/>
  <c r="L24" i="1"/>
  <c r="M24" i="1" s="1"/>
  <c r="L25" i="1"/>
  <c r="M25" i="1"/>
  <c r="N25" i="1"/>
  <c r="O25" i="1" s="1"/>
  <c r="J26" i="1"/>
  <c r="L26" i="1"/>
  <c r="N26" i="1" s="1"/>
  <c r="J27" i="1"/>
  <c r="L27" i="1"/>
  <c r="M27" i="1"/>
  <c r="N27" i="1"/>
  <c r="O27" i="1" s="1"/>
  <c r="J28" i="1"/>
  <c r="K28" i="1"/>
  <c r="L28" i="1"/>
  <c r="M28" i="1"/>
  <c r="N28" i="1"/>
  <c r="J29" i="1"/>
  <c r="L29" i="1"/>
  <c r="M29" i="1" s="1"/>
  <c r="J30" i="1"/>
  <c r="L30" i="1"/>
  <c r="M30" i="1"/>
  <c r="N30" i="1"/>
  <c r="J31" i="1"/>
  <c r="K31" i="1" s="1"/>
  <c r="L31" i="1"/>
  <c r="M31" i="1" s="1"/>
  <c r="N31" i="1"/>
  <c r="J32" i="1"/>
  <c r="L32" i="1"/>
  <c r="N32" i="1" s="1"/>
  <c r="J33" i="1"/>
  <c r="L33" i="1"/>
  <c r="M33" i="1" s="1"/>
  <c r="N33" i="1"/>
  <c r="O33" i="1" s="1"/>
  <c r="J34" i="1"/>
  <c r="L34" i="1"/>
  <c r="M34" i="1"/>
  <c r="N34" i="1"/>
  <c r="H21" i="1"/>
  <c r="K21" i="1" s="1"/>
  <c r="H22" i="1"/>
  <c r="H23" i="1"/>
  <c r="H24" i="1"/>
  <c r="K24" i="1" s="1"/>
  <c r="H25" i="1"/>
  <c r="K25" i="1" s="1"/>
  <c r="H26" i="1"/>
  <c r="K26" i="1" s="1"/>
  <c r="H27" i="1"/>
  <c r="K27" i="1" s="1"/>
  <c r="H28" i="1"/>
  <c r="H29" i="1"/>
  <c r="H30" i="1"/>
  <c r="K30" i="1" s="1"/>
  <c r="H31" i="1"/>
  <c r="H32" i="1"/>
  <c r="H33" i="1"/>
  <c r="H34" i="1"/>
  <c r="K34" i="1" s="1"/>
  <c r="H35" i="1"/>
  <c r="O34" i="1" l="1"/>
  <c r="K33" i="1"/>
  <c r="M32" i="1"/>
  <c r="K32" i="1"/>
  <c r="O31" i="1"/>
  <c r="O30" i="1"/>
  <c r="M26" i="1"/>
  <c r="N21" i="1"/>
  <c r="O21" i="1" s="1"/>
  <c r="O32" i="1"/>
  <c r="N29" i="1"/>
  <c r="O29" i="1" s="1"/>
  <c r="K29" i="1"/>
  <c r="O28" i="1"/>
  <c r="O22" i="1"/>
  <c r="O26" i="1"/>
  <c r="N24" i="1"/>
  <c r="O24" i="1" s="1"/>
  <c r="H20" i="1"/>
  <c r="K20" i="1" s="1"/>
  <c r="L35" i="1"/>
  <c r="N35" i="1" s="1"/>
  <c r="J35" i="1"/>
  <c r="K35" i="1" s="1"/>
  <c r="M35" i="1" l="1"/>
  <c r="O35" i="1" s="1"/>
  <c r="L20" i="1"/>
  <c r="M20" i="1" s="1"/>
  <c r="O37" i="1"/>
  <c r="O40" i="1" s="1"/>
  <c r="N20" i="1" l="1"/>
  <c r="O20" i="1" s="1"/>
  <c r="O43" i="1"/>
  <c r="O36" i="1"/>
  <c r="O44" i="1" l="1"/>
  <c r="O38" i="1" l="1"/>
  <c r="O41" i="1" l="1"/>
  <c r="O42" i="1" s="1"/>
  <c r="O39" i="1"/>
  <c r="O4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<sst xmlns="http://schemas.openxmlformats.org/spreadsheetml/2006/main" count="77" uniqueCount="64">
  <si>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</si>
  <si>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</si>
  <si>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</si>
  <si>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</si>
  <si>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</si>
  <si>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</si>
  <si>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</si>
  <si>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</si>
  <si>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</si>
  <si>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</si>
  <si>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</si>
  <si>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</si>
  <si>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</si>
  <si>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</si>
  <si>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</si>
  <si>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</si>
  <si>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</si>
  <si>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</si>
  <si>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</si>
  <si>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</si>
  <si>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</si>
  <si>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</si>
  <si>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</si>
  <si>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</si>
  <si>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</si>
  <si>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</si>
  <si>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</si>
  <si>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</si>
  <si>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</si>
  <si>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</si>
  <si>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</si>
  <si>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</si>
  <si>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</si>
  <si>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</si>
  <si>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</si>
  <si>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</si>
  <si>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</si>
  <si>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</si>
  <si>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</si>
  <si>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</si>
  <si>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</si>
  <si>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</si>
  <si>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</si>
  <si>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</si>
  <si>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PUNTAS COLOR NATURAL ESTÁNDAR. GRADUADA 10 ul. PP. NO ESTERIL. LIBRES DE RNAsa, DNAsa. x 1000 unidades (MATERIAL PLASTICO)</t>
  </si>
  <si>
    <t>PUNTAS COLOR AMARILLO ESTÁNDAR. GRADUADA .ARO LARGO. 200 ul. PP. NO ESTERIL. LIBRES DE RNAsa, DNAsa Y PIROGENOS. AUTOCLAVABLES. x 1000 unidades (MATERIAL PLASTICO)</t>
  </si>
  <si>
    <t>TUBO PARA PCR PP 0,2 ml LIBRE DE RNAsa, DNAsa Y PIROGENOS, TAPA OPTICAMENTE CLARA. x 1000 unidades (MATERIAL PLASTICO)</t>
  </si>
  <si>
    <t>MICROTUBO PCR 0,2ml LIBRE DNASAS, RNASAS Y PIROGENOS, TAPA PLANA. CAJA X 1000 UND REF. 60-0082 (MATERIAL PLASTICO)</t>
  </si>
  <si>
    <t>SCRIPT REVERSE TRANSCRIPTASE X 20.000 UND (MATERIAL PLASTICO)</t>
  </si>
  <si>
    <t>PILA GEL REFRIGERANTE ICE PACK MEDIDAS: 17,5 CM DE ALTO X 10 CM DE ANCHO X 2,5 CM DE GROSOR. (MATERIAL PLASTICO)</t>
  </si>
  <si>
    <t>BOLSAS TIPO ZIPLOC PAQUETE X 80 UNIDADES (MATERIAL PLASTICO)</t>
  </si>
  <si>
    <t>Mangueras de Latex (Para succión) 7 x 11 mm (5/16 x 3/32) 5 metros (Material Plástico).</t>
  </si>
  <si>
    <t>Atomizador Spray Envase Plástico De 120 mL X 100 Unidades (Material Plástico).</t>
  </si>
  <si>
    <t>Valvulas para tubo pvc 4" (Material Plástico).</t>
  </si>
  <si>
    <t>Tubo PVC Blanco 4" x 3metros (Material Plástico)</t>
  </si>
  <si>
    <t>Tanque de 500L en Polietileno 100% virgen con aditivo U.V. avalado por la FDA DE EE.UU para contener alimentos y bebidas acabado mate diametro 127cm alto 75cm.Tapa y accesorios de entrada (1/2") salida (1") y rebose (1") en PVC (Material Plástico).</t>
  </si>
  <si>
    <t>Tanque de 50 litros en polietileno Alto (53 cm) Ancho (46bcm) Largo (52 cm). (Material Plástico).</t>
  </si>
  <si>
    <t>Codos PVC blanco 4" (Material Plástico).</t>
  </si>
  <si>
    <t>Bio-bolas filtración acuario 16mm (Material Plástico)</t>
  </si>
  <si>
    <t>Bandeja Plástico 52 x 38 x 8 5 cm (Material Plástico)</t>
  </si>
  <si>
    <t>UNIDAD</t>
  </si>
  <si>
    <t>CAJA</t>
  </si>
  <si>
    <t>BOLSA</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</si>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</sst>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tabSelected="1" topLeftCell="A16"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1</v>
      </c>
      <c r="O2" s="41"/>
    </row>
    <row r="3" spans="1:15" ht="15.75" customHeight="1" x14ac:dyDescent="0.25">
      <c r="A3" s="42"/>
      <c r="B3" s="52" t="s">
        <v>2</v>
      </c>
      <c r="C3" s="52"/>
      <c r="D3" s="52"/>
      <c r="E3" s="52"/>
      <c r="F3" s="52"/>
      <c r="G3" s="52"/>
      <c r="H3" s="52"/>
      <c r="I3" s="52"/>
      <c r="J3" s="52"/>
      <c r="K3" s="52"/>
      <c r="L3" s="52"/>
      <c r="M3" s="52"/>
      <c r="N3" s="41" t="s">
        <v>3</v>
      </c>
      <c r="O3" s="41"/>
    </row>
    <row r="4" spans="1:15" ht="16.5" customHeight="1" x14ac:dyDescent="0.25">
      <c r="A4" s="42"/>
      <c r="B4" s="52" t="s">
        <v>4</v>
      </c>
      <c r="C4" s="52"/>
      <c r="D4" s="52"/>
      <c r="E4" s="52"/>
      <c r="F4" s="52"/>
      <c r="G4" s="52"/>
      <c r="H4" s="52"/>
      <c r="I4" s="52"/>
      <c r="J4" s="52"/>
      <c r="K4" s="52"/>
      <c r="L4" s="52"/>
      <c r="M4" s="52"/>
      <c r="N4" s="41" t="s">
        <v>5</v>
      </c>
      <c r="O4" s="41"/>
    </row>
    <row r="5" spans="1:15" ht="15" customHeight="1" x14ac:dyDescent="0.25">
      <c r="A5" s="42"/>
      <c r="B5" s="52"/>
      <c r="C5" s="52"/>
      <c r="D5" s="52"/>
      <c r="E5" s="52"/>
      <c r="F5" s="52"/>
      <c r="G5" s="52"/>
      <c r="H5" s="52"/>
      <c r="I5" s="52"/>
      <c r="J5" s="52"/>
      <c r="K5" s="52"/>
      <c r="L5" s="52"/>
      <c r="M5" s="52"/>
      <c r="N5" s="41" t="s">
        <v>6</v>
      </c>
      <c r="O5" s="41"/>
    </row>
    <row r="7" spans="1:15" x14ac:dyDescent="0.25">
      <c r="A7" s="11" t="s">
        <v>7</v>
      </c>
    </row>
    <row r="8" spans="1:15" x14ac:dyDescent="0.25">
      <c r="A8" s="11"/>
    </row>
    <row r="9" spans="1:15" x14ac:dyDescent="0.25">
      <c r="A9" s="12" t="s">
        <v>8</v>
      </c>
    </row>
    <row r="10" spans="1:15" ht="25.5" customHeight="1" x14ac:dyDescent="0.25">
      <c r="A10" s="59" t="s">
        <v>9</v>
      </c>
      <c r="B10" s="59"/>
      <c r="C10" s="13"/>
      <c r="E10" s="14" t="s">
        <v>10</v>
      </c>
      <c r="F10" s="61"/>
      <c r="G10" s="62"/>
      <c r="K10" s="15" t="s">
        <v>11</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12</v>
      </c>
      <c r="B12" s="47"/>
      <c r="C12" s="19"/>
      <c r="D12" s="43" t="s">
        <v>13</v>
      </c>
      <c r="E12" s="44"/>
      <c r="F12" s="44"/>
      <c r="G12" s="45"/>
      <c r="H12" s="7"/>
      <c r="I12" s="28"/>
      <c r="J12" s="28"/>
      <c r="K12" s="17"/>
    </row>
    <row r="13" spans="1:15" ht="15.75" thickBot="1" x14ac:dyDescent="0.3">
      <c r="A13" s="48"/>
      <c r="B13" s="49"/>
      <c r="C13" s="19"/>
      <c r="D13" s="18"/>
      <c r="E13" s="16"/>
      <c r="F13" s="16"/>
      <c r="G13" s="16"/>
      <c r="K13" s="17"/>
    </row>
    <row r="14" spans="1:15" ht="30" customHeight="1" thickBot="1" x14ac:dyDescent="0.3">
      <c r="A14" s="48"/>
      <c r="B14" s="49"/>
      <c r="C14" s="19"/>
      <c r="D14" s="43" t="s">
        <v>14</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15</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51" customHeight="1" x14ac:dyDescent="0.25">
      <c r="A20" s="30">
        <v>1</v>
      </c>
      <c r="B20" s="23" t="s">
        <v>44</v>
      </c>
      <c r="C20" s="31"/>
      <c r="D20" s="24">
        <v>2</v>
      </c>
      <c r="E20" s="32" t="s">
        <v>60</v>
      </c>
      <c r="F20" s="34"/>
      <c r="G20" s="27">
        <v>0</v>
      </c>
      <c r="H20" s="1">
        <f>+ROUND(F20*G20,0)</f>
        <v>0</v>
      </c>
      <c r="I20" s="27">
        <v>0</v>
      </c>
      <c r="J20" s="1">
        <f>ROUND(F20*I20,0)</f>
        <v>0</v>
      </c>
      <c r="K20" s="1">
        <f>ROUND(F20+H20+J20,0)</f>
        <v>0</v>
      </c>
      <c r="L20" s="1">
        <f t="shared" ref="L20" si="0">ROUND(F20*D20,0)</f>
        <v>0</v>
      </c>
      <c r="M20" s="1">
        <f t="shared" ref="M20" si="1">ROUND(L20*G20,0)</f>
        <v>0</v>
      </c>
      <c r="N20" s="1">
        <f t="shared" ref="N20" si="2">ROUND(L20*I20,0)</f>
        <v>0</v>
      </c>
      <c r="O20" s="2">
        <f t="shared" ref="O20" si="3">ROUND(L20+N20+M20,0)</f>
        <v>0</v>
      </c>
    </row>
    <row r="21" spans="1:15" s="22" customFormat="1" ht="63.75" customHeight="1" x14ac:dyDescent="0.25">
      <c r="A21" s="30">
        <v>2</v>
      </c>
      <c r="B21" s="23" t="s">
        <v>45</v>
      </c>
      <c r="C21" s="31"/>
      <c r="D21" s="24">
        <v>1</v>
      </c>
      <c r="E21" s="32" t="s">
        <v>60</v>
      </c>
      <c r="F21" s="34"/>
      <c r="G21" s="27">
        <v>0</v>
      </c>
      <c r="H21" s="1">
        <f t="shared" ref="H21:H35" si="4">+ROUND(F21*G21,0)</f>
        <v>0</v>
      </c>
      <c r="I21" s="27">
        <v>0</v>
      </c>
      <c r="J21" s="1">
        <f>ROUND(F21*I21,0)</f>
        <v>0</v>
      </c>
      <c r="K21" s="1">
        <f>ROUND(F21+H21+J21,0)</f>
        <v>0</v>
      </c>
      <c r="L21" s="1">
        <f t="shared" ref="L21:L34" si="5">ROUND(F21*D21,0)</f>
        <v>0</v>
      </c>
      <c r="M21" s="1">
        <f t="shared" ref="M21:M34" si="6">ROUND(L21*G21,0)</f>
        <v>0</v>
      </c>
      <c r="N21" s="1">
        <f t="shared" ref="N21:N34" si="7">ROUND(L21*I21,0)</f>
        <v>0</v>
      </c>
      <c r="O21" s="2">
        <f t="shared" ref="O21:O34" si="8">ROUND(L21+N21+M21,0)</f>
        <v>0</v>
      </c>
    </row>
    <row r="22" spans="1:15" s="22" customFormat="1" ht="65.25" customHeight="1" x14ac:dyDescent="0.25">
      <c r="A22" s="30">
        <v>3</v>
      </c>
      <c r="B22" s="23" t="s">
        <v>46</v>
      </c>
      <c r="C22" s="31"/>
      <c r="D22" s="24">
        <v>1</v>
      </c>
      <c r="E22" s="32" t="s">
        <v>61</v>
      </c>
      <c r="F22" s="34"/>
      <c r="G22" s="27">
        <v>0</v>
      </c>
      <c r="H22" s="1">
        <f t="shared" si="4"/>
        <v>0</v>
      </c>
      <c r="I22" s="27">
        <v>0</v>
      </c>
      <c r="J22" s="1">
        <f t="shared" ref="J21:J34" si="9">ROUND(F22*I22,0)</f>
        <v>0</v>
      </c>
      <c r="K22" s="1">
        <f t="shared" ref="K21:K34" si="10">ROUND(F22+H22+J22,0)</f>
        <v>0</v>
      </c>
      <c r="L22" s="1">
        <f t="shared" si="5"/>
        <v>0</v>
      </c>
      <c r="M22" s="1">
        <f t="shared" si="6"/>
        <v>0</v>
      </c>
      <c r="N22" s="1">
        <f t="shared" si="7"/>
        <v>0</v>
      </c>
      <c r="O22" s="2">
        <f t="shared" si="8"/>
        <v>0</v>
      </c>
    </row>
    <row r="23" spans="1:15" s="22" customFormat="1" ht="51.75" customHeight="1" x14ac:dyDescent="0.25">
      <c r="A23" s="30">
        <v>4</v>
      </c>
      <c r="B23" s="23" t="s">
        <v>47</v>
      </c>
      <c r="C23" s="31"/>
      <c r="D23" s="24">
        <v>1</v>
      </c>
      <c r="E23" s="32" t="s">
        <v>61</v>
      </c>
      <c r="F23" s="34"/>
      <c r="G23" s="27">
        <v>0</v>
      </c>
      <c r="H23" s="1">
        <f t="shared" si="4"/>
        <v>0</v>
      </c>
      <c r="I23" s="27">
        <v>0</v>
      </c>
      <c r="J23" s="1">
        <f t="shared" si="9"/>
        <v>0</v>
      </c>
      <c r="K23" s="1">
        <f t="shared" si="10"/>
        <v>0</v>
      </c>
      <c r="L23" s="1">
        <f t="shared" si="5"/>
        <v>0</v>
      </c>
      <c r="M23" s="1">
        <f t="shared" si="6"/>
        <v>0</v>
      </c>
      <c r="N23" s="1">
        <f t="shared" si="7"/>
        <v>0</v>
      </c>
      <c r="O23" s="2">
        <f t="shared" si="8"/>
        <v>0</v>
      </c>
    </row>
    <row r="24" spans="1:15" s="22" customFormat="1" ht="51" customHeight="1" x14ac:dyDescent="0.25">
      <c r="A24" s="30">
        <v>5</v>
      </c>
      <c r="B24" s="23" t="s">
        <v>48</v>
      </c>
      <c r="C24" s="31"/>
      <c r="D24" s="24">
        <v>1</v>
      </c>
      <c r="E24" s="32" t="s">
        <v>61</v>
      </c>
      <c r="F24" s="34"/>
      <c r="G24" s="27">
        <v>0</v>
      </c>
      <c r="H24" s="1">
        <f t="shared" si="4"/>
        <v>0</v>
      </c>
      <c r="I24" s="27">
        <v>0</v>
      </c>
      <c r="J24" s="1">
        <f t="shared" si="9"/>
        <v>0</v>
      </c>
      <c r="K24" s="1">
        <f t="shared" si="10"/>
        <v>0</v>
      </c>
      <c r="L24" s="1">
        <f t="shared" si="5"/>
        <v>0</v>
      </c>
      <c r="M24" s="1">
        <f t="shared" si="6"/>
        <v>0</v>
      </c>
      <c r="N24" s="1">
        <f t="shared" si="7"/>
        <v>0</v>
      </c>
      <c r="O24" s="2">
        <f t="shared" si="8"/>
        <v>0</v>
      </c>
    </row>
    <row r="25" spans="1:15" s="22" customFormat="1" ht="51" customHeight="1" x14ac:dyDescent="0.25">
      <c r="A25" s="30">
        <v>6</v>
      </c>
      <c r="B25" s="23" t="s">
        <v>49</v>
      </c>
      <c r="C25" s="31"/>
      <c r="D25" s="24">
        <v>10</v>
      </c>
      <c r="E25" s="32" t="s">
        <v>60</v>
      </c>
      <c r="F25" s="34"/>
      <c r="G25" s="27">
        <v>0</v>
      </c>
      <c r="H25" s="1">
        <f t="shared" si="4"/>
        <v>0</v>
      </c>
      <c r="I25" s="27">
        <v>0</v>
      </c>
      <c r="J25" s="1">
        <f>ROUND(F25*I25,0)</f>
        <v>0</v>
      </c>
      <c r="K25" s="1">
        <f t="shared" si="10"/>
        <v>0</v>
      </c>
      <c r="L25" s="1">
        <f t="shared" si="5"/>
        <v>0</v>
      </c>
      <c r="M25" s="1">
        <f t="shared" si="6"/>
        <v>0</v>
      </c>
      <c r="N25" s="1">
        <f t="shared" si="7"/>
        <v>0</v>
      </c>
      <c r="O25" s="2">
        <f t="shared" si="8"/>
        <v>0</v>
      </c>
    </row>
    <row r="26" spans="1:15" s="22" customFormat="1" ht="51" customHeight="1" x14ac:dyDescent="0.25">
      <c r="A26" s="30">
        <v>7</v>
      </c>
      <c r="B26" s="23" t="s">
        <v>50</v>
      </c>
      <c r="C26" s="31"/>
      <c r="D26" s="24">
        <v>1</v>
      </c>
      <c r="E26" s="32" t="s">
        <v>62</v>
      </c>
      <c r="F26" s="34"/>
      <c r="G26" s="27">
        <v>0</v>
      </c>
      <c r="H26" s="1">
        <f t="shared" si="4"/>
        <v>0</v>
      </c>
      <c r="I26" s="27">
        <v>0</v>
      </c>
      <c r="J26" s="1">
        <f t="shared" si="9"/>
        <v>0</v>
      </c>
      <c r="K26" s="1">
        <f t="shared" si="10"/>
        <v>0</v>
      </c>
      <c r="L26" s="1">
        <f t="shared" si="5"/>
        <v>0</v>
      </c>
      <c r="M26" s="1">
        <f t="shared" si="6"/>
        <v>0</v>
      </c>
      <c r="N26" s="1">
        <f t="shared" si="7"/>
        <v>0</v>
      </c>
      <c r="O26" s="2">
        <f t="shared" si="8"/>
        <v>0</v>
      </c>
    </row>
    <row r="27" spans="1:15" s="22" customFormat="1" ht="51" customHeight="1" x14ac:dyDescent="0.25">
      <c r="A27" s="30">
        <v>8</v>
      </c>
      <c r="B27" s="23" t="s">
        <v>51</v>
      </c>
      <c r="C27" s="31"/>
      <c r="D27" s="24">
        <v>1</v>
      </c>
      <c r="E27" s="32" t="s">
        <v>63</v>
      </c>
      <c r="F27" s="34"/>
      <c r="G27" s="27">
        <v>0</v>
      </c>
      <c r="H27" s="1">
        <f t="shared" si="4"/>
        <v>0</v>
      </c>
      <c r="I27" s="27">
        <v>0</v>
      </c>
      <c r="J27" s="1">
        <f t="shared" si="9"/>
        <v>0</v>
      </c>
      <c r="K27" s="1">
        <f>ROUND(F27+H27+J27,0)</f>
        <v>0</v>
      </c>
      <c r="L27" s="1">
        <f t="shared" si="5"/>
        <v>0</v>
      </c>
      <c r="M27" s="1">
        <f t="shared" si="6"/>
        <v>0</v>
      </c>
      <c r="N27" s="1">
        <f t="shared" si="7"/>
        <v>0</v>
      </c>
      <c r="O27" s="2">
        <f t="shared" si="8"/>
        <v>0</v>
      </c>
    </row>
    <row r="28" spans="1:15" s="22" customFormat="1" ht="51" customHeight="1" x14ac:dyDescent="0.25">
      <c r="A28" s="30">
        <v>9</v>
      </c>
      <c r="B28" s="23" t="s">
        <v>52</v>
      </c>
      <c r="C28" s="31"/>
      <c r="D28" s="24">
        <v>1</v>
      </c>
      <c r="E28" s="32" t="s">
        <v>60</v>
      </c>
      <c r="F28" s="34"/>
      <c r="G28" s="27">
        <v>0</v>
      </c>
      <c r="H28" s="1">
        <f t="shared" si="4"/>
        <v>0</v>
      </c>
      <c r="I28" s="27">
        <v>0</v>
      </c>
      <c r="J28" s="1">
        <f t="shared" si="9"/>
        <v>0</v>
      </c>
      <c r="K28" s="1">
        <f t="shared" si="10"/>
        <v>0</v>
      </c>
      <c r="L28" s="1">
        <f t="shared" si="5"/>
        <v>0</v>
      </c>
      <c r="M28" s="1">
        <f t="shared" si="6"/>
        <v>0</v>
      </c>
      <c r="N28" s="1">
        <f t="shared" si="7"/>
        <v>0</v>
      </c>
      <c r="O28" s="2">
        <f t="shared" si="8"/>
        <v>0</v>
      </c>
    </row>
    <row r="29" spans="1:15" s="22" customFormat="1" ht="51" customHeight="1" x14ac:dyDescent="0.25">
      <c r="A29" s="30">
        <v>10</v>
      </c>
      <c r="B29" s="23" t="s">
        <v>53</v>
      </c>
      <c r="C29" s="31"/>
      <c r="D29" s="24">
        <v>5</v>
      </c>
      <c r="E29" s="32" t="s">
        <v>60</v>
      </c>
      <c r="F29" s="34"/>
      <c r="G29" s="27">
        <v>0</v>
      </c>
      <c r="H29" s="1">
        <f t="shared" si="4"/>
        <v>0</v>
      </c>
      <c r="I29" s="27">
        <v>0</v>
      </c>
      <c r="J29" s="1">
        <f t="shared" si="9"/>
        <v>0</v>
      </c>
      <c r="K29" s="1">
        <f t="shared" si="10"/>
        <v>0</v>
      </c>
      <c r="L29" s="1">
        <f t="shared" si="5"/>
        <v>0</v>
      </c>
      <c r="M29" s="1">
        <f t="shared" si="6"/>
        <v>0</v>
      </c>
      <c r="N29" s="1">
        <f t="shared" si="7"/>
        <v>0</v>
      </c>
      <c r="O29" s="2">
        <f t="shared" si="8"/>
        <v>0</v>
      </c>
    </row>
    <row r="30" spans="1:15" s="22" customFormat="1" ht="51" customHeight="1" x14ac:dyDescent="0.25">
      <c r="A30" s="30">
        <v>11</v>
      </c>
      <c r="B30" s="23" t="s">
        <v>54</v>
      </c>
      <c r="C30" s="31"/>
      <c r="D30" s="24">
        <v>4</v>
      </c>
      <c r="E30" s="32" t="s">
        <v>60</v>
      </c>
      <c r="F30" s="34"/>
      <c r="G30" s="27">
        <v>0</v>
      </c>
      <c r="H30" s="1">
        <f t="shared" si="4"/>
        <v>0</v>
      </c>
      <c r="I30" s="27">
        <v>0</v>
      </c>
      <c r="J30" s="1">
        <f t="shared" si="9"/>
        <v>0</v>
      </c>
      <c r="K30" s="1">
        <f t="shared" si="10"/>
        <v>0</v>
      </c>
      <c r="L30" s="1">
        <f t="shared" si="5"/>
        <v>0</v>
      </c>
      <c r="M30" s="1">
        <f t="shared" si="6"/>
        <v>0</v>
      </c>
      <c r="N30" s="1">
        <f t="shared" si="7"/>
        <v>0</v>
      </c>
      <c r="O30" s="2">
        <f t="shared" si="8"/>
        <v>0</v>
      </c>
    </row>
    <row r="31" spans="1:15" s="22" customFormat="1" ht="74.25" customHeight="1" x14ac:dyDescent="0.25">
      <c r="A31" s="30">
        <v>12</v>
      </c>
      <c r="B31" s="23" t="s">
        <v>55</v>
      </c>
      <c r="C31" s="31"/>
      <c r="D31" s="24">
        <v>2</v>
      </c>
      <c r="E31" s="32" t="s">
        <v>60</v>
      </c>
      <c r="F31" s="34"/>
      <c r="G31" s="27">
        <v>0</v>
      </c>
      <c r="H31" s="1">
        <f t="shared" si="4"/>
        <v>0</v>
      </c>
      <c r="I31" s="27">
        <v>0</v>
      </c>
      <c r="J31" s="1">
        <f t="shared" si="9"/>
        <v>0</v>
      </c>
      <c r="K31" s="1">
        <f t="shared" si="10"/>
        <v>0</v>
      </c>
      <c r="L31" s="1">
        <f t="shared" si="5"/>
        <v>0</v>
      </c>
      <c r="M31" s="1">
        <f t="shared" si="6"/>
        <v>0</v>
      </c>
      <c r="N31" s="1">
        <f t="shared" si="7"/>
        <v>0</v>
      </c>
      <c r="O31" s="2">
        <f t="shared" si="8"/>
        <v>0</v>
      </c>
    </row>
    <row r="32" spans="1:15" s="22" customFormat="1" ht="51" customHeight="1" x14ac:dyDescent="0.25">
      <c r="A32" s="30">
        <v>13</v>
      </c>
      <c r="B32" s="23" t="s">
        <v>56</v>
      </c>
      <c r="C32" s="31"/>
      <c r="D32" s="24">
        <v>2</v>
      </c>
      <c r="E32" s="32" t="s">
        <v>60</v>
      </c>
      <c r="F32" s="34"/>
      <c r="G32" s="27">
        <v>0</v>
      </c>
      <c r="H32" s="1">
        <f t="shared" si="4"/>
        <v>0</v>
      </c>
      <c r="I32" s="27">
        <v>0</v>
      </c>
      <c r="J32" s="1">
        <f t="shared" si="9"/>
        <v>0</v>
      </c>
      <c r="K32" s="1">
        <f t="shared" si="10"/>
        <v>0</v>
      </c>
      <c r="L32" s="1">
        <f t="shared" si="5"/>
        <v>0</v>
      </c>
      <c r="M32" s="1">
        <f t="shared" si="6"/>
        <v>0</v>
      </c>
      <c r="N32" s="1">
        <f t="shared" si="7"/>
        <v>0</v>
      </c>
      <c r="O32" s="2">
        <f t="shared" si="8"/>
        <v>0</v>
      </c>
    </row>
    <row r="33" spans="1:15" s="22" customFormat="1" ht="51" customHeight="1" x14ac:dyDescent="0.25">
      <c r="A33" s="30">
        <v>14</v>
      </c>
      <c r="B33" s="23" t="s">
        <v>57</v>
      </c>
      <c r="C33" s="31"/>
      <c r="D33" s="24">
        <v>10</v>
      </c>
      <c r="E33" s="32" t="s">
        <v>60</v>
      </c>
      <c r="F33" s="34"/>
      <c r="G33" s="27">
        <v>0</v>
      </c>
      <c r="H33" s="1">
        <f t="shared" si="4"/>
        <v>0</v>
      </c>
      <c r="I33" s="27">
        <v>0</v>
      </c>
      <c r="J33" s="1">
        <f t="shared" si="9"/>
        <v>0</v>
      </c>
      <c r="K33" s="1">
        <f t="shared" si="10"/>
        <v>0</v>
      </c>
      <c r="L33" s="1">
        <f t="shared" si="5"/>
        <v>0</v>
      </c>
      <c r="M33" s="1">
        <f t="shared" si="6"/>
        <v>0</v>
      </c>
      <c r="N33" s="1">
        <f t="shared" si="7"/>
        <v>0</v>
      </c>
      <c r="O33" s="2">
        <f t="shared" si="8"/>
        <v>0</v>
      </c>
    </row>
    <row r="34" spans="1:15" s="22" customFormat="1" ht="51" customHeight="1" x14ac:dyDescent="0.25">
      <c r="A34" s="30">
        <v>15</v>
      </c>
      <c r="B34" s="23" t="s">
        <v>58</v>
      </c>
      <c r="C34" s="31"/>
      <c r="D34" s="24">
        <v>8</v>
      </c>
      <c r="E34" s="32" t="s">
        <v>60</v>
      </c>
      <c r="F34" s="34"/>
      <c r="G34" s="27">
        <v>0</v>
      </c>
      <c r="H34" s="1">
        <f t="shared" si="4"/>
        <v>0</v>
      </c>
      <c r="I34" s="27">
        <v>0</v>
      </c>
      <c r="J34" s="1">
        <f t="shared" si="9"/>
        <v>0</v>
      </c>
      <c r="K34" s="1">
        <f t="shared" si="10"/>
        <v>0</v>
      </c>
      <c r="L34" s="1">
        <f t="shared" si="5"/>
        <v>0</v>
      </c>
      <c r="M34" s="1">
        <f t="shared" si="6"/>
        <v>0</v>
      </c>
      <c r="N34" s="1">
        <f t="shared" si="7"/>
        <v>0</v>
      </c>
      <c r="O34" s="2">
        <f t="shared" si="8"/>
        <v>0</v>
      </c>
    </row>
    <row r="35" spans="1:15" s="22" customFormat="1" ht="51" customHeight="1" x14ac:dyDescent="0.25">
      <c r="A35" s="30">
        <v>16</v>
      </c>
      <c r="B35" s="23" t="s">
        <v>59</v>
      </c>
      <c r="C35" s="31"/>
      <c r="D35" s="24">
        <v>3</v>
      </c>
      <c r="E35" s="32" t="s">
        <v>60</v>
      </c>
      <c r="F35" s="34"/>
      <c r="G35" s="27">
        <v>0</v>
      </c>
      <c r="H35" s="1">
        <f t="shared" si="4"/>
        <v>0</v>
      </c>
      <c r="I35" s="27">
        <v>0</v>
      </c>
      <c r="J35" s="1">
        <f t="shared" ref="J35" si="11">ROUND(F35*I35,0)</f>
        <v>0</v>
      </c>
      <c r="K35" s="1">
        <f t="shared" ref="K35" si="12">ROUND(F35+H35+J35,0)</f>
        <v>0</v>
      </c>
      <c r="L35" s="1">
        <f t="shared" ref="L35" si="13">ROUND(F35*D35,0)</f>
        <v>0</v>
      </c>
      <c r="M35" s="1">
        <f t="shared" ref="M35" si="14">ROUND(L35*G35,0)</f>
        <v>0</v>
      </c>
      <c r="N35" s="1">
        <f t="shared" ref="N35" si="15">ROUND(L35*I35,0)</f>
        <v>0</v>
      </c>
      <c r="O35" s="2">
        <f t="shared" ref="O35" si="16">ROUND(L35+N35+M35,0)</f>
        <v>0</v>
      </c>
    </row>
    <row r="36" spans="1:15" s="22" customFormat="1" ht="42" customHeight="1" thickBot="1" x14ac:dyDescent="0.25">
      <c r="A36" s="19"/>
      <c r="B36" s="68"/>
      <c r="C36" s="68"/>
      <c r="D36" s="68"/>
      <c r="E36" s="68"/>
      <c r="F36" s="68"/>
      <c r="G36" s="68"/>
      <c r="H36" s="68"/>
      <c r="I36" s="68"/>
      <c r="J36" s="68"/>
      <c r="K36" s="68"/>
      <c r="L36" s="68"/>
      <c r="M36" s="69" t="s">
        <v>31</v>
      </c>
      <c r="N36" s="69"/>
      <c r="O36" s="29">
        <f>SUMIF(G:G,0%,L:L)</f>
        <v>0</v>
      </c>
    </row>
    <row r="37" spans="1:15" s="22" customFormat="1" ht="39" customHeight="1" thickBot="1" x14ac:dyDescent="0.25">
      <c r="A37" s="57" t="s">
        <v>32</v>
      </c>
      <c r="B37" s="58"/>
      <c r="C37" s="58"/>
      <c r="D37" s="58"/>
      <c r="E37" s="58"/>
      <c r="F37" s="58"/>
      <c r="G37" s="58"/>
      <c r="H37" s="58"/>
      <c r="I37" s="58"/>
      <c r="J37" s="58"/>
      <c r="K37" s="58"/>
      <c r="L37" s="58"/>
      <c r="M37" s="70" t="s">
        <v>33</v>
      </c>
      <c r="N37" s="70"/>
      <c r="O37" s="4">
        <f>SUMIF(G:G,5%,L:L)</f>
        <v>0</v>
      </c>
    </row>
    <row r="38" spans="1:15" s="22" customFormat="1" ht="30" customHeight="1" x14ac:dyDescent="0.2">
      <c r="A38" s="53" t="s">
        <v>34</v>
      </c>
      <c r="B38" s="54"/>
      <c r="C38" s="54"/>
      <c r="D38" s="54"/>
      <c r="E38" s="54"/>
      <c r="F38" s="54"/>
      <c r="G38" s="54"/>
      <c r="H38" s="54"/>
      <c r="I38" s="54"/>
      <c r="J38" s="54"/>
      <c r="K38" s="54"/>
      <c r="L38" s="55"/>
      <c r="M38" s="70" t="s">
        <v>35</v>
      </c>
      <c r="N38" s="70"/>
      <c r="O38" s="4">
        <f>SUMIF(G:G,19%,L:L)</f>
        <v>0</v>
      </c>
    </row>
    <row r="39" spans="1:15" s="22" customFormat="1" ht="30" customHeight="1" x14ac:dyDescent="0.2">
      <c r="A39" s="56"/>
      <c r="B39" s="56"/>
      <c r="C39" s="56"/>
      <c r="D39" s="56"/>
      <c r="E39" s="56"/>
      <c r="F39" s="56"/>
      <c r="G39" s="56"/>
      <c r="H39" s="56"/>
      <c r="I39" s="56"/>
      <c r="J39" s="56"/>
      <c r="K39" s="56"/>
      <c r="L39" s="56"/>
      <c r="M39" s="35" t="s">
        <v>27</v>
      </c>
      <c r="N39" s="36"/>
      <c r="O39" s="5">
        <f>SUM(O36:O38)</f>
        <v>0</v>
      </c>
    </row>
    <row r="40" spans="1:15" s="22" customFormat="1" ht="30" customHeight="1" x14ac:dyDescent="0.2">
      <c r="A40" s="56"/>
      <c r="B40" s="56"/>
      <c r="C40" s="56"/>
      <c r="D40" s="56"/>
      <c r="E40" s="56"/>
      <c r="F40" s="56"/>
      <c r="G40" s="56"/>
      <c r="H40" s="56"/>
      <c r="I40" s="56"/>
      <c r="J40" s="56"/>
      <c r="K40" s="56"/>
      <c r="L40" s="56"/>
      <c r="M40" s="71" t="s">
        <v>36</v>
      </c>
      <c r="N40" s="72"/>
      <c r="O40" s="6">
        <f>ROUND(O37*5%,0)</f>
        <v>0</v>
      </c>
    </row>
    <row r="41" spans="1:15" s="22" customFormat="1" ht="30" customHeight="1" x14ac:dyDescent="0.2">
      <c r="A41" s="56"/>
      <c r="B41" s="56"/>
      <c r="C41" s="56"/>
      <c r="D41" s="56"/>
      <c r="E41" s="56"/>
      <c r="F41" s="56"/>
      <c r="G41" s="56"/>
      <c r="H41" s="56"/>
      <c r="I41" s="56"/>
      <c r="J41" s="56"/>
      <c r="K41" s="56"/>
      <c r="L41" s="56"/>
      <c r="M41" s="71" t="s">
        <v>37</v>
      </c>
      <c r="N41" s="72"/>
      <c r="O41" s="4">
        <f>ROUND(O38*19%,0)</f>
        <v>0</v>
      </c>
    </row>
    <row r="42" spans="1:15" s="22" customFormat="1" ht="30" customHeight="1" x14ac:dyDescent="0.2">
      <c r="A42" s="56"/>
      <c r="B42" s="56"/>
      <c r="C42" s="56"/>
      <c r="D42" s="56"/>
      <c r="E42" s="56"/>
      <c r="F42" s="56"/>
      <c r="G42" s="56"/>
      <c r="H42" s="56"/>
      <c r="I42" s="56"/>
      <c r="J42" s="56"/>
      <c r="K42" s="56"/>
      <c r="L42" s="56"/>
      <c r="M42" s="35" t="s">
        <v>38</v>
      </c>
      <c r="N42" s="36"/>
      <c r="O42" s="5">
        <f>SUM(O40:O41)</f>
        <v>0</v>
      </c>
    </row>
    <row r="43" spans="1:15" s="22" customFormat="1" ht="30" customHeight="1" x14ac:dyDescent="0.2">
      <c r="A43" s="56"/>
      <c r="B43" s="56"/>
      <c r="C43" s="56"/>
      <c r="D43" s="56"/>
      <c r="E43" s="56"/>
      <c r="F43" s="56"/>
      <c r="G43" s="56"/>
      <c r="H43" s="56"/>
      <c r="I43" s="56"/>
      <c r="J43" s="56"/>
      <c r="K43" s="56"/>
      <c r="L43" s="56"/>
      <c r="M43" s="39" t="s">
        <v>39</v>
      </c>
      <c r="N43" s="40"/>
      <c r="O43" s="4">
        <f>SUMIF(I:I,8%,N:N)</f>
        <v>0</v>
      </c>
    </row>
    <row r="44" spans="1:15" s="22" customFormat="1" ht="37.5" customHeight="1" x14ac:dyDescent="0.2">
      <c r="A44" s="56"/>
      <c r="B44" s="56"/>
      <c r="C44" s="56"/>
      <c r="D44" s="56"/>
      <c r="E44" s="56"/>
      <c r="F44" s="56"/>
      <c r="G44" s="56"/>
      <c r="H44" s="56"/>
      <c r="I44" s="56"/>
      <c r="J44" s="56"/>
      <c r="K44" s="56"/>
      <c r="L44" s="56"/>
      <c r="M44" s="37" t="s">
        <v>40</v>
      </c>
      <c r="N44" s="38"/>
      <c r="O44" s="5">
        <f>SUM(O43)</f>
        <v>0</v>
      </c>
    </row>
    <row r="45" spans="1:15" s="22" customFormat="1" ht="44.25" customHeight="1" x14ac:dyDescent="0.2">
      <c r="A45" s="56"/>
      <c r="B45" s="56"/>
      <c r="C45" s="56"/>
      <c r="D45" s="56"/>
      <c r="E45" s="56"/>
      <c r="F45" s="56"/>
      <c r="G45" s="56"/>
      <c r="H45" s="56"/>
      <c r="I45" s="56"/>
      <c r="J45" s="56"/>
      <c r="K45" s="56"/>
      <c r="L45" s="56"/>
      <c r="M45" s="37" t="s">
        <v>41</v>
      </c>
      <c r="N45" s="38"/>
      <c r="O45" s="5">
        <f>+O39+O42+O44</f>
        <v>0</v>
      </c>
    </row>
    <row r="49" spans="1:9" x14ac:dyDescent="0.25">
      <c r="B49" s="66"/>
      <c r="C49" s="66"/>
    </row>
    <row r="50" spans="1:9" ht="15.75" thickBot="1" x14ac:dyDescent="0.3">
      <c r="B50" s="67"/>
      <c r="C50" s="67"/>
    </row>
    <row r="51" spans="1:9" x14ac:dyDescent="0.25">
      <c r="B51" s="60" t="s">
        <v>42</v>
      </c>
      <c r="C51" s="60"/>
    </row>
    <row r="53" spans="1:9" x14ac:dyDescent="0.25">
      <c r="A53" s="25" t="s">
        <v>43</v>
      </c>
    </row>
    <row r="54" spans="1:9" x14ac:dyDescent="0.25">
      <c r="I54" s="33"/>
    </row>
  </sheetData>
  <sheetProtection algorithmName="SHA-512" hashValue="2D3/cIriHfWDB4NyNiT2gdtps0Yf1mArI/6ka6ANYkap0ujN43WG3mrnHuHVXW9S12QYLY84PUJLvlFX+tr8OQ==" saltValue="SL5+WTp6RCUrhQp5FRxItA==" spinCount="100000" sheet="1" formatCells="0" selectLockedCells="1"/>
  <mergeCells count="30">
    <mergeCell ref="A38:L45"/>
    <mergeCell ref="A37:L37"/>
    <mergeCell ref="A10:B10"/>
    <mergeCell ref="B51:C51"/>
    <mergeCell ref="D14:G14"/>
    <mergeCell ref="D16:G16"/>
    <mergeCell ref="F10:G10"/>
    <mergeCell ref="L10:N10"/>
    <mergeCell ref="B49:C50"/>
    <mergeCell ref="B36:L36"/>
    <mergeCell ref="M36:N36"/>
    <mergeCell ref="M37:N37"/>
    <mergeCell ref="M38:N38"/>
    <mergeCell ref="M39:N39"/>
    <mergeCell ref="M40:N40"/>
    <mergeCell ref="M41:N41"/>
    <mergeCell ref="A2:A5"/>
    <mergeCell ref="D12:G12"/>
    <mergeCell ref="A12:B16"/>
    <mergeCell ref="B2:M2"/>
    <mergeCell ref="B3:M3"/>
    <mergeCell ref="B4:M5"/>
    <mergeCell ref="M42:N42"/>
    <mergeCell ref="M45:N45"/>
    <mergeCell ref="M43:N43"/>
    <mergeCell ref="M44:N44"/>
    <mergeCell ref="N2:O2"/>
    <mergeCell ref="N3:O3"/>
    <mergeCell ref="N4:O4"/>
    <mergeCell ref="N5:O5"/>
  </mergeCells>
  <dataValidations count="1">
    <dataValidation type="whole" allowBlank="1" showInputMessage="1" showErrorMessage="1" sqref="F20:F3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G20:G35</xm:sqref>
        </x14:dataValidation>
        <x14:dataValidation type="list" allowBlank="1" showInputMessage="1" showErrorMessage="1">
          <x14:formula1>
            <xm:f>Hoja2!$F$7:$F$8</xm:f>
          </x14:formula1>
          <xm:sqref>I20:I35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fdc3a502-ad60-4b34-87fc-e95dc488c747"/>
    <ds:schemaRef ds:uri="http://purl.org/dc/terms/"/>
    <ds:schemaRef ds:uri="c2659b6a-c695-4580-a071-22d13ab4c1fb"/>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2023-10-19T22:39:47Z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