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CRE\PUBLICACION\"/>
    </mc:Choice>
  </mc:AlternateContent>
  <bookViews>
    <workbookView xWindow="0" yWindow="0" windowWidth="28800" windowHeight="12330"/>
  </bookViews>
  <sheets>
    <sheet name="Hoja1" sheetId="1" r:id="rId1"/>
    <sheet name="Hoja2" sheetId="2" state="hidden" r:id="rId2"/>
  </sheets>
  <definedNames>
    <definedName name="_xlnm.Print_Area" localSheetId="0">Hoja1!$A$1:$O$51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M30" i="1" l="1"/>
  <c r="L21" i="1"/>
  <c r="L22" i="1"/>
  <c r="N22" i="1" s="1"/>
  <c r="L23" i="1"/>
  <c r="M23" i="1" s="1"/>
  <c r="L24" i="1"/>
  <c r="N24" i="1" s="1"/>
  <c r="L25" i="1"/>
  <c r="M25" i="1" s="1"/>
  <c r="L26" i="1"/>
  <c r="N26" i="1" s="1"/>
  <c r="L27" i="1"/>
  <c r="M27" i="1" s="1"/>
  <c r="L28" i="1"/>
  <c r="M28" i="1" s="1"/>
  <c r="L29" i="1"/>
  <c r="M29" i="1" s="1"/>
  <c r="L30" i="1"/>
  <c r="N30" i="1" s="1"/>
  <c r="L31" i="1"/>
  <c r="N31" i="1" s="1"/>
  <c r="L32" i="1"/>
  <c r="M32" i="1" s="1"/>
  <c r="L33" i="1"/>
  <c r="N33" i="1" s="1"/>
  <c r="J21" i="1"/>
  <c r="J22" i="1"/>
  <c r="J23" i="1"/>
  <c r="J24" i="1"/>
  <c r="J25" i="1"/>
  <c r="J26" i="1"/>
  <c r="J27" i="1"/>
  <c r="J28" i="1"/>
  <c r="J29" i="1"/>
  <c r="J30" i="1"/>
  <c r="J31" i="1"/>
  <c r="J32" i="1"/>
  <c r="J33" i="1"/>
  <c r="H22" i="1"/>
  <c r="K22" i="1" s="1"/>
  <c r="H23" i="1"/>
  <c r="K23" i="1" s="1"/>
  <c r="H24" i="1"/>
  <c r="K24" i="1" s="1"/>
  <c r="H25" i="1"/>
  <c r="K25" i="1" s="1"/>
  <c r="H26" i="1"/>
  <c r="K26" i="1" s="1"/>
  <c r="H27" i="1"/>
  <c r="K27" i="1" s="1"/>
  <c r="H28" i="1"/>
  <c r="K28" i="1" s="1"/>
  <c r="H29" i="1"/>
  <c r="K29" i="1" s="1"/>
  <c r="H30" i="1"/>
  <c r="K30" i="1" s="1"/>
  <c r="H31" i="1"/>
  <c r="K31" i="1" s="1"/>
  <c r="H32" i="1"/>
  <c r="K32" i="1" s="1"/>
  <c r="H33" i="1"/>
  <c r="K33" i="1" s="1"/>
  <c r="M31" i="1" l="1"/>
  <c r="O31" i="1" s="1"/>
  <c r="M22" i="1"/>
  <c r="O22" i="1" s="1"/>
  <c r="N29" i="1"/>
  <c r="N23" i="1"/>
  <c r="O23" i="1" s="1"/>
  <c r="M33" i="1"/>
  <c r="O33" i="1" s="1"/>
  <c r="N32" i="1"/>
  <c r="O32" i="1" s="1"/>
  <c r="O30" i="1"/>
  <c r="O29" i="1"/>
  <c r="N28" i="1"/>
  <c r="O28" i="1" s="1"/>
  <c r="N27" i="1"/>
  <c r="O27" i="1" s="1"/>
  <c r="M26" i="1"/>
  <c r="O26" i="1" s="1"/>
  <c r="N25" i="1"/>
  <c r="O25" i="1"/>
  <c r="M24" i="1"/>
  <c r="O24" i="1" s="1"/>
  <c r="M21" i="1"/>
  <c r="N21" i="1"/>
  <c r="O21" i="1" s="1"/>
  <c r="H21" i="1"/>
  <c r="K21" i="1" s="1"/>
  <c r="H20" i="1"/>
  <c r="J20" i="1"/>
  <c r="L20" i="1"/>
  <c r="M20" i="1" s="1"/>
  <c r="O35" i="1"/>
  <c r="O38" i="1" s="1"/>
  <c r="N20" i="1" l="1"/>
  <c r="O20" i="1" s="1"/>
  <c r="K20" i="1"/>
  <c r="O41" i="1"/>
  <c r="O34" i="1"/>
  <c r="O42" i="1" l="1"/>
  <c r="O36" i="1" l="1"/>
  <c r="O39" i="1" l="1"/>
  <c r="O40" i="1" s="1"/>
  <c r="O37" i="1"/>
  <c r="O4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<sst xmlns="http://schemas.openxmlformats.org/spreadsheetml/2006/main" count="73" uniqueCount="59">
  <si>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</si>
  <si>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</si>
  <si>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</si>
  <si>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</si>
  <si>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</si>
  <si>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</si>
  <si>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</si>
  <si>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</si>
  <si>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</si>
  <si>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</si>
  <si>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</si>
  <si>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</si>
  <si>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</si>
  <si>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</si>
  <si>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</si>
  <si>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</si>
  <si>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</si>
  <si>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</si>
  <si>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</si>
  <si>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</si>
  <si>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</si>
  <si>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</si>
  <si>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</si>
  <si>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</si>
  <si>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</si>
  <si>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</si>
  <si>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</si>
  <si>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</si>
  <si>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</si>
  <si>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</si>
  <si>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</si>
  <si>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</si>
  <si>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</si>
  <si>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</si>
  <si>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</si>
  <si>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</si>
  <si>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</si>
  <si>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</si>
  <si>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</si>
  <si>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</si>
  <si>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</si>
  <si>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</si>
  <si>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</si>
  <si>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</si>
  <si>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</si>
  <si>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CABINA PARLANTE ACTIVA DE 15" 12,000 W (300WRMS)
PROFESIONAL BLUETOOTH CON TRÍPODE
-Potencia de 12 000 WPMPO y es de 2 vías (agudos y graves).
-REPRODUCE USB/MICROSD Woofer de 15”
-Salida de línea para conectar más bafles en cascada Bluetooth
para reproducción inalámbrica Reproductor MP3 por USB o
microSD</t>
  </si>
  <si>
    <t>CABINA 15 ACTIVA AUDIO SOUND 900W AS900 BLUETOOTH
CON TRÍPODE
-Entrada USB/SD
-Entrada para dos micrófonos
-Mini ecualizador.
-Radio.
-Trípode.
-Control.
-Opción para anexar una cabina pasiva.
-Parlante de 15 pulgadas de 900 watts.</t>
  </si>
  <si>
    <t>CABINA PASIVA 8’’
-Cabina pasiva de dos vías.
-Woofer de 8”.
-Driver de 1.3”.
-Potencia 100W RMS.
- Impedancia 8Ohm.
- Respuesta en frecuencia 75hz-18khz (±3 dB).
- SPL Max 115dB. • Sensibilidad 92dB 1w @ 1m.
-1 Entrada speakon.
- 1 Salida speakon
-Incluye manual, bases para poner como monitor de piso,
conector speakon</t>
  </si>
  <si>
    <t>ADAPTADOR PARA BASE ESTÁNDAR PARA CABINAS DE 8
PULGADAS. (DEBEN SER COMPATIBLES CON EL ÍTEM 3).</t>
  </si>
  <si>
    <t>MEZCLADOR ANÁLOGO DE 8 ENTRADAS HÍBRIDAS (XLR O
PLUG TRS 1/4)
-4 Entradas estéreo de línea (PLUG TRS 1/4)
- 1 Entrada y salida RCA (2 TRACK ) Ecualizador
semiparamétrico de 3 bandas para canales 1 - 8 / ecualizador
fijo de 4 bandas para canales 9 -16
- Filtro pasa altos para los primeros 8 canales
- Compresor par los primeros 8 canales.
- 4 auxiliares de envío
- 3 auxiliares de retorno estéreo Salida de footswitch (interruptor
de pie)
- 2 subgrupos estéreo
- Puerto USB de salida para grabación.
- Inserto para los primeros 8 canales.
- Entrada USB para
- micrófono wireless ULM-100.</t>
  </si>
  <si>
    <t>MICROFONO INALAMBRICO DOBLE DE MANO
DOBLE MICROFONO INALAMBRICO DE MANO FRECUENCIA
FIJA, 1 CANAL, UHF. MANEJA DISPLAY EN LED CON
INDICADOR DE FRECUENCIAS
-Banda uhf entre 600 – 700 MHz (canal fijo).
-Sistema de trasmisión PLL.
-Alcance máximo 60 metros lineales.
-Salidas balanceadas XLR y no balanceada mixta.
-Operación con 2 baterías AA (incluida).
-Incluye estuche para protección y transporte.</t>
  </si>
  <si>
    <t>MULTITOMA DE 3 METROS 6 SALIDAS</t>
  </si>
  <si>
    <t>EXTENSIONES ENCAUCHADAS CON POLO A TIERRA DE 5
METROS</t>
  </si>
  <si>
    <t>EXTENSIONES ENCAUCHADAS CON POLO A TIERRA DE 10
METROS</t>
  </si>
  <si>
    <t>REGULADORES DE VOLTAJE DE 8 SALIDAS</t>
  </si>
  <si>
    <t>PILAS RECARGABLES AAA ENERGIZER PAQUETE POR 4.</t>
  </si>
  <si>
    <t>CABLES DE FIBRA ÓPTICA 5 METROS</t>
  </si>
  <si>
    <t>CABLES DE PODER EN ÁNGULO DE 3 METROS.</t>
  </si>
  <si>
    <t>AMPLIFICADOR DE POTENCIA 4.4
-Amplificador de audio de 4 canales.
-Potencia a 8 ohms 400w / 4 ohms 900w x 4 canales Potencia
en modo bridge (suma de L+R): 1200w @ 8ohm / 1600w @
4ohm.
-Tipo de amplificador: clase H (fuente toroidal).
-4 Entradas de audio en conector XLR de 3 pines. 4 conectores
XLR de 3 pines para linkeo o salida THRU para envío o copia de
señal.
-4 Salidas de audio en conectores speakon o tipo bornes.
-Damping factor (factor de amortiguamiento): &gt; 200.
-10 transistores por canal mínimo. Interruptor de operación de
modo (estéreo – paralelo – bridge)
-Incorpora 4 ventiladores (2 delanteros + 2 traseros)
-Distorsión armónica: 80dB.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</si>
</sst>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1"/>
  <sheetViews>
    <sheetView tabSelected="1" topLeftCell="A4" zoomScale="55" zoomScaleNormal="55"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30"/>
      <c r="J12" s="30"/>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30"/>
      <c r="J14" s="30"/>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23" customHeight="1" x14ac:dyDescent="0.25">
      <c r="A20" s="33">
        <v>1</v>
      </c>
      <c r="B20" s="25" t="s">
        <v>45</v>
      </c>
      <c r="C20" s="34"/>
      <c r="D20" s="26">
        <v>1</v>
      </c>
      <c r="E20" s="35" t="s">
        <v>44</v>
      </c>
      <c r="F20" s="36"/>
      <c r="G20" s="29">
        <v>0</v>
      </c>
      <c r="H20" s="1">
        <f t="shared" ref="H20" si="0">+ROUND(F20*G20,0)</f>
        <v>0</v>
      </c>
      <c r="I20" s="29">
        <v>0</v>
      </c>
      <c r="J20" s="1">
        <f t="shared" ref="J20:J33" si="1">ROUND(F20*I20,0)</f>
        <v>0</v>
      </c>
      <c r="K20" s="1">
        <f t="shared" ref="K20:K33" si="2">ROUND(F20+H20+J20,0)</f>
        <v>0</v>
      </c>
      <c r="L20" s="1">
        <f t="shared" ref="L20:L33" si="3">ROUND(F20*D20,0)</f>
        <v>0</v>
      </c>
      <c r="M20" s="1">
        <f t="shared" ref="M20:M33" si="4">ROUND(L20*G20,0)</f>
        <v>0</v>
      </c>
      <c r="N20" s="1">
        <f t="shared" ref="N20:N33" si="5">ROUND(L20*I20,0)</f>
        <v>0</v>
      </c>
      <c r="O20" s="2">
        <f t="shared" ref="O20:O33" si="6">ROUND(L20+N20+M20,0)</f>
        <v>0</v>
      </c>
    </row>
    <row r="21" spans="1:15" s="24" customFormat="1" ht="145.5" customHeight="1" x14ac:dyDescent="0.25">
      <c r="A21" s="33">
        <v>2</v>
      </c>
      <c r="B21" s="25" t="s">
        <v>46</v>
      </c>
      <c r="C21" s="34"/>
      <c r="D21" s="26">
        <v>1</v>
      </c>
      <c r="E21" s="35" t="s">
        <v>44</v>
      </c>
      <c r="F21" s="36"/>
      <c r="G21" s="29">
        <v>0</v>
      </c>
      <c r="H21" s="1">
        <f t="shared" ref="H21:H33" si="7">+ROUND(F21*G21,0)</f>
        <v>0</v>
      </c>
      <c r="I21" s="29">
        <v>0</v>
      </c>
      <c r="J21" s="1">
        <f t="shared" si="1"/>
        <v>0</v>
      </c>
      <c r="K21" s="1">
        <f t="shared" si="2"/>
        <v>0</v>
      </c>
      <c r="L21" s="1">
        <f t="shared" si="3"/>
        <v>0</v>
      </c>
      <c r="M21" s="1">
        <f t="shared" si="4"/>
        <v>0</v>
      </c>
      <c r="N21" s="1">
        <f t="shared" si="5"/>
        <v>0</v>
      </c>
      <c r="O21" s="2">
        <f t="shared" si="6"/>
        <v>0</v>
      </c>
    </row>
    <row r="22" spans="1:15" s="24" customFormat="1" ht="169.5" customHeight="1" x14ac:dyDescent="0.25">
      <c r="A22" s="33">
        <v>3</v>
      </c>
      <c r="B22" s="25" t="s">
        <v>47</v>
      </c>
      <c r="C22" s="34"/>
      <c r="D22" s="26">
        <v>4</v>
      </c>
      <c r="E22" s="35" t="s">
        <v>44</v>
      </c>
      <c r="F22" s="36"/>
      <c r="G22" s="29">
        <v>0</v>
      </c>
      <c r="H22" s="1">
        <f t="shared" si="7"/>
        <v>0</v>
      </c>
      <c r="I22" s="29"/>
      <c r="J22" s="1">
        <f t="shared" si="1"/>
        <v>0</v>
      </c>
      <c r="K22" s="1">
        <f t="shared" si="2"/>
        <v>0</v>
      </c>
      <c r="L22" s="1">
        <f t="shared" si="3"/>
        <v>0</v>
      </c>
      <c r="M22" s="1">
        <f t="shared" si="4"/>
        <v>0</v>
      </c>
      <c r="N22" s="1">
        <f t="shared" si="5"/>
        <v>0</v>
      </c>
      <c r="O22" s="2">
        <f t="shared" si="6"/>
        <v>0</v>
      </c>
    </row>
    <row r="23" spans="1:15" s="24" customFormat="1" ht="59.25" customHeight="1" x14ac:dyDescent="0.25">
      <c r="A23" s="33">
        <v>4</v>
      </c>
      <c r="B23" s="25" t="s">
        <v>48</v>
      </c>
      <c r="C23" s="34"/>
      <c r="D23" s="26">
        <v>4</v>
      </c>
      <c r="E23" s="35" t="s">
        <v>44</v>
      </c>
      <c r="F23" s="36"/>
      <c r="G23" s="29">
        <v>0</v>
      </c>
      <c r="H23" s="1">
        <f t="shared" si="7"/>
        <v>0</v>
      </c>
      <c r="I23" s="29"/>
      <c r="J23" s="1">
        <f t="shared" si="1"/>
        <v>0</v>
      </c>
      <c r="K23" s="1">
        <f t="shared" si="2"/>
        <v>0</v>
      </c>
      <c r="L23" s="1">
        <f t="shared" si="3"/>
        <v>0</v>
      </c>
      <c r="M23" s="1">
        <f t="shared" si="4"/>
        <v>0</v>
      </c>
      <c r="N23" s="1">
        <f t="shared" si="5"/>
        <v>0</v>
      </c>
      <c r="O23" s="2">
        <f t="shared" si="6"/>
        <v>0</v>
      </c>
    </row>
    <row r="24" spans="1:15" s="24" customFormat="1" ht="204" x14ac:dyDescent="0.25">
      <c r="A24" s="33">
        <v>5</v>
      </c>
      <c r="B24" s="25" t="s">
        <v>49</v>
      </c>
      <c r="C24" s="34"/>
      <c r="D24" s="26">
        <v>1</v>
      </c>
      <c r="E24" s="35" t="s">
        <v>44</v>
      </c>
      <c r="F24" s="36"/>
      <c r="G24" s="29">
        <v>0</v>
      </c>
      <c r="H24" s="1">
        <f t="shared" si="7"/>
        <v>0</v>
      </c>
      <c r="I24" s="29"/>
      <c r="J24" s="1">
        <f t="shared" si="1"/>
        <v>0</v>
      </c>
      <c r="K24" s="1">
        <f t="shared" si="2"/>
        <v>0</v>
      </c>
      <c r="L24" s="1">
        <f t="shared" si="3"/>
        <v>0</v>
      </c>
      <c r="M24" s="1">
        <f t="shared" si="4"/>
        <v>0</v>
      </c>
      <c r="N24" s="1">
        <f t="shared" si="5"/>
        <v>0</v>
      </c>
      <c r="O24" s="2">
        <f t="shared" si="6"/>
        <v>0</v>
      </c>
    </row>
    <row r="25" spans="1:15" s="24" customFormat="1" ht="127.5" x14ac:dyDescent="0.25">
      <c r="A25" s="33">
        <v>6</v>
      </c>
      <c r="B25" s="25" t="s">
        <v>50</v>
      </c>
      <c r="C25" s="34"/>
      <c r="D25" s="26">
        <v>2</v>
      </c>
      <c r="E25" s="35" t="s">
        <v>44</v>
      </c>
      <c r="F25" s="36"/>
      <c r="G25" s="29">
        <v>0</v>
      </c>
      <c r="H25" s="1">
        <f t="shared" si="7"/>
        <v>0</v>
      </c>
      <c r="I25" s="29"/>
      <c r="J25" s="1">
        <f t="shared" si="1"/>
        <v>0</v>
      </c>
      <c r="K25" s="1">
        <f t="shared" si="2"/>
        <v>0</v>
      </c>
      <c r="L25" s="1">
        <f t="shared" si="3"/>
        <v>0</v>
      </c>
      <c r="M25" s="1">
        <f t="shared" si="4"/>
        <v>0</v>
      </c>
      <c r="N25" s="1">
        <f t="shared" si="5"/>
        <v>0</v>
      </c>
      <c r="O25" s="2">
        <f t="shared" si="6"/>
        <v>0</v>
      </c>
    </row>
    <row r="26" spans="1:15" s="24" customFormat="1" ht="59.25" customHeight="1" x14ac:dyDescent="0.25">
      <c r="A26" s="33">
        <v>7</v>
      </c>
      <c r="B26" s="25" t="s">
        <v>51</v>
      </c>
      <c r="C26" s="34"/>
      <c r="D26" s="26">
        <v>12</v>
      </c>
      <c r="E26" s="35" t="s">
        <v>44</v>
      </c>
      <c r="F26" s="36"/>
      <c r="G26" s="29">
        <v>0</v>
      </c>
      <c r="H26" s="1">
        <f t="shared" si="7"/>
        <v>0</v>
      </c>
      <c r="I26" s="29"/>
      <c r="J26" s="1">
        <f t="shared" si="1"/>
        <v>0</v>
      </c>
      <c r="K26" s="1">
        <f t="shared" si="2"/>
        <v>0</v>
      </c>
      <c r="L26" s="1">
        <f t="shared" si="3"/>
        <v>0</v>
      </c>
      <c r="M26" s="1">
        <f t="shared" si="4"/>
        <v>0</v>
      </c>
      <c r="N26" s="1">
        <f t="shared" si="5"/>
        <v>0</v>
      </c>
      <c r="O26" s="2">
        <f t="shared" si="6"/>
        <v>0</v>
      </c>
    </row>
    <row r="27" spans="1:15" s="24" customFormat="1" ht="59.25" customHeight="1" x14ac:dyDescent="0.25">
      <c r="A27" s="33">
        <v>8</v>
      </c>
      <c r="B27" s="25" t="s">
        <v>52</v>
      </c>
      <c r="C27" s="34"/>
      <c r="D27" s="26">
        <v>8</v>
      </c>
      <c r="E27" s="35" t="s">
        <v>44</v>
      </c>
      <c r="F27" s="36"/>
      <c r="G27" s="29">
        <v>0</v>
      </c>
      <c r="H27" s="1">
        <f t="shared" si="7"/>
        <v>0</v>
      </c>
      <c r="I27" s="29"/>
      <c r="J27" s="1">
        <f t="shared" si="1"/>
        <v>0</v>
      </c>
      <c r="K27" s="1">
        <f t="shared" si="2"/>
        <v>0</v>
      </c>
      <c r="L27" s="1">
        <f t="shared" si="3"/>
        <v>0</v>
      </c>
      <c r="M27" s="1">
        <f t="shared" si="4"/>
        <v>0</v>
      </c>
      <c r="N27" s="1">
        <f t="shared" si="5"/>
        <v>0</v>
      </c>
      <c r="O27" s="2">
        <f t="shared" si="6"/>
        <v>0</v>
      </c>
    </row>
    <row r="28" spans="1:15" s="24" customFormat="1" ht="59.25" customHeight="1" x14ac:dyDescent="0.25">
      <c r="A28" s="33">
        <v>9</v>
      </c>
      <c r="B28" s="25" t="s">
        <v>53</v>
      </c>
      <c r="C28" s="34"/>
      <c r="D28" s="26">
        <v>9</v>
      </c>
      <c r="E28" s="35" t="s">
        <v>44</v>
      </c>
      <c r="F28" s="36"/>
      <c r="G28" s="29">
        <v>0</v>
      </c>
      <c r="H28" s="1">
        <f t="shared" si="7"/>
        <v>0</v>
      </c>
      <c r="I28" s="29"/>
      <c r="J28" s="1">
        <f t="shared" si="1"/>
        <v>0</v>
      </c>
      <c r="K28" s="1">
        <f t="shared" si="2"/>
        <v>0</v>
      </c>
      <c r="L28" s="1">
        <f t="shared" si="3"/>
        <v>0</v>
      </c>
      <c r="M28" s="1">
        <f t="shared" si="4"/>
        <v>0</v>
      </c>
      <c r="N28" s="1">
        <f t="shared" si="5"/>
        <v>0</v>
      </c>
      <c r="O28" s="2">
        <f t="shared" si="6"/>
        <v>0</v>
      </c>
    </row>
    <row r="29" spans="1:15" s="24" customFormat="1" ht="59.25" customHeight="1" x14ac:dyDescent="0.25">
      <c r="A29" s="33">
        <v>10</v>
      </c>
      <c r="B29" s="25" t="s">
        <v>54</v>
      </c>
      <c r="C29" s="34"/>
      <c r="D29" s="26">
        <v>4</v>
      </c>
      <c r="E29" s="35" t="s">
        <v>44</v>
      </c>
      <c r="F29" s="36"/>
      <c r="G29" s="29">
        <v>0</v>
      </c>
      <c r="H29" s="1">
        <f t="shared" si="7"/>
        <v>0</v>
      </c>
      <c r="I29" s="29"/>
      <c r="J29" s="1">
        <f t="shared" si="1"/>
        <v>0</v>
      </c>
      <c r="K29" s="1">
        <f t="shared" si="2"/>
        <v>0</v>
      </c>
      <c r="L29" s="1">
        <f t="shared" si="3"/>
        <v>0</v>
      </c>
      <c r="M29" s="1">
        <f t="shared" si="4"/>
        <v>0</v>
      </c>
      <c r="N29" s="1">
        <f t="shared" si="5"/>
        <v>0</v>
      </c>
      <c r="O29" s="2">
        <f t="shared" si="6"/>
        <v>0</v>
      </c>
    </row>
    <row r="30" spans="1:15" s="24" customFormat="1" ht="59.25" customHeight="1" x14ac:dyDescent="0.25">
      <c r="A30" s="33">
        <v>11</v>
      </c>
      <c r="B30" s="25" t="s">
        <v>55</v>
      </c>
      <c r="C30" s="34"/>
      <c r="D30" s="26">
        <v>10</v>
      </c>
      <c r="E30" s="35" t="s">
        <v>44</v>
      </c>
      <c r="F30" s="36"/>
      <c r="G30" s="29">
        <v>0</v>
      </c>
      <c r="H30" s="1">
        <f t="shared" si="7"/>
        <v>0</v>
      </c>
      <c r="I30" s="29"/>
      <c r="J30" s="1">
        <f t="shared" si="1"/>
        <v>0</v>
      </c>
      <c r="K30" s="1">
        <f t="shared" si="2"/>
        <v>0</v>
      </c>
      <c r="L30" s="1">
        <f t="shared" si="3"/>
        <v>0</v>
      </c>
      <c r="M30" s="1">
        <f t="shared" si="4"/>
        <v>0</v>
      </c>
      <c r="N30" s="1">
        <f t="shared" si="5"/>
        <v>0</v>
      </c>
      <c r="O30" s="2">
        <f t="shared" si="6"/>
        <v>0</v>
      </c>
    </row>
    <row r="31" spans="1:15" s="24" customFormat="1" ht="59.25" customHeight="1" x14ac:dyDescent="0.25">
      <c r="A31" s="33">
        <v>12</v>
      </c>
      <c r="B31" s="25" t="s">
        <v>56</v>
      </c>
      <c r="C31" s="34"/>
      <c r="D31" s="26">
        <v>7</v>
      </c>
      <c r="E31" s="35" t="s">
        <v>44</v>
      </c>
      <c r="F31" s="36"/>
      <c r="G31" s="29">
        <v>0</v>
      </c>
      <c r="H31" s="1">
        <f t="shared" si="7"/>
        <v>0</v>
      </c>
      <c r="I31" s="29"/>
      <c r="J31" s="1">
        <f t="shared" si="1"/>
        <v>0</v>
      </c>
      <c r="K31" s="1">
        <f t="shared" si="2"/>
        <v>0</v>
      </c>
      <c r="L31" s="1">
        <f t="shared" si="3"/>
        <v>0</v>
      </c>
      <c r="M31" s="1">
        <f t="shared" si="4"/>
        <v>0</v>
      </c>
      <c r="N31" s="1">
        <f t="shared" si="5"/>
        <v>0</v>
      </c>
      <c r="O31" s="2">
        <f t="shared" si="6"/>
        <v>0</v>
      </c>
    </row>
    <row r="32" spans="1:15" s="24" customFormat="1" ht="59.25" customHeight="1" x14ac:dyDescent="0.25">
      <c r="A32" s="33">
        <v>13</v>
      </c>
      <c r="B32" s="25" t="s">
        <v>57</v>
      </c>
      <c r="C32" s="34"/>
      <c r="D32" s="26">
        <v>102</v>
      </c>
      <c r="E32" s="35" t="s">
        <v>44</v>
      </c>
      <c r="F32" s="36"/>
      <c r="G32" s="29">
        <v>0</v>
      </c>
      <c r="H32" s="1">
        <f t="shared" si="7"/>
        <v>0</v>
      </c>
      <c r="I32" s="29"/>
      <c r="J32" s="1">
        <f t="shared" si="1"/>
        <v>0</v>
      </c>
      <c r="K32" s="1">
        <f t="shared" si="2"/>
        <v>0</v>
      </c>
      <c r="L32" s="1">
        <f t="shared" si="3"/>
        <v>0</v>
      </c>
      <c r="M32" s="1">
        <f t="shared" si="4"/>
        <v>0</v>
      </c>
      <c r="N32" s="1">
        <f t="shared" si="5"/>
        <v>0</v>
      </c>
      <c r="O32" s="2">
        <f t="shared" si="6"/>
        <v>0</v>
      </c>
    </row>
    <row r="33" spans="1:15" s="24" customFormat="1" ht="198" customHeight="1" x14ac:dyDescent="0.25">
      <c r="A33" s="33">
        <v>14</v>
      </c>
      <c r="B33" s="25" t="s">
        <v>58</v>
      </c>
      <c r="C33" s="34"/>
      <c r="D33" s="26">
        <v>1</v>
      </c>
      <c r="E33" s="35" t="s">
        <v>44</v>
      </c>
      <c r="F33" s="36"/>
      <c r="G33" s="29">
        <v>0</v>
      </c>
      <c r="H33" s="1">
        <f t="shared" si="7"/>
        <v>0</v>
      </c>
      <c r="I33" s="29"/>
      <c r="J33" s="1">
        <f t="shared" si="1"/>
        <v>0</v>
      </c>
      <c r="K33" s="1">
        <f t="shared" si="2"/>
        <v>0</v>
      </c>
      <c r="L33" s="1">
        <f t="shared" si="3"/>
        <v>0</v>
      </c>
      <c r="M33" s="1">
        <f t="shared" si="4"/>
        <v>0</v>
      </c>
      <c r="N33" s="1">
        <f t="shared" si="5"/>
        <v>0</v>
      </c>
      <c r="O33" s="2">
        <f t="shared" si="6"/>
        <v>0</v>
      </c>
    </row>
    <row r="34" spans="1:15" s="24" customFormat="1" ht="42" customHeight="1" thickBot="1" x14ac:dyDescent="0.25">
      <c r="A34" s="19"/>
      <c r="B34" s="55"/>
      <c r="C34" s="55"/>
      <c r="D34" s="55"/>
      <c r="E34" s="55"/>
      <c r="F34" s="55"/>
      <c r="G34" s="55"/>
      <c r="H34" s="55"/>
      <c r="I34" s="55"/>
      <c r="J34" s="55"/>
      <c r="K34" s="55"/>
      <c r="L34" s="55"/>
      <c r="M34" s="56" t="s">
        <v>35</v>
      </c>
      <c r="N34" s="56"/>
      <c r="O34" s="32">
        <f>SUMIF(G:G,0%,L:L)</f>
        <v>0</v>
      </c>
    </row>
    <row r="35" spans="1:15" s="24" customFormat="1" ht="39" customHeight="1" thickBot="1" x14ac:dyDescent="0.25">
      <c r="A35" s="41" t="s">
        <v>24</v>
      </c>
      <c r="B35" s="42"/>
      <c r="C35" s="42"/>
      <c r="D35" s="42"/>
      <c r="E35" s="42"/>
      <c r="F35" s="42"/>
      <c r="G35" s="42"/>
      <c r="H35" s="42"/>
      <c r="I35" s="42"/>
      <c r="J35" s="42"/>
      <c r="K35" s="42"/>
      <c r="L35" s="42"/>
      <c r="M35" s="57" t="s">
        <v>10</v>
      </c>
      <c r="N35" s="57"/>
      <c r="O35" s="4">
        <f>SUMIF(G:G,5%,L:L)</f>
        <v>0</v>
      </c>
    </row>
    <row r="36" spans="1:15" s="24" customFormat="1" ht="30" customHeight="1" x14ac:dyDescent="0.2">
      <c r="A36" s="37" t="s">
        <v>42</v>
      </c>
      <c r="B36" s="38"/>
      <c r="C36" s="38"/>
      <c r="D36" s="38"/>
      <c r="E36" s="38"/>
      <c r="F36" s="38"/>
      <c r="G36" s="38"/>
      <c r="H36" s="38"/>
      <c r="I36" s="38"/>
      <c r="J36" s="38"/>
      <c r="K36" s="38"/>
      <c r="L36" s="39"/>
      <c r="M36" s="57" t="s">
        <v>11</v>
      </c>
      <c r="N36" s="57"/>
      <c r="O36" s="4">
        <f>SUMIF(G:G,19%,L:L)</f>
        <v>0</v>
      </c>
    </row>
    <row r="37" spans="1:15" s="24" customFormat="1" ht="30" customHeight="1" x14ac:dyDescent="0.2">
      <c r="A37" s="40"/>
      <c r="B37" s="40"/>
      <c r="C37" s="40"/>
      <c r="D37" s="40"/>
      <c r="E37" s="40"/>
      <c r="F37" s="40"/>
      <c r="G37" s="40"/>
      <c r="H37" s="40"/>
      <c r="I37" s="40"/>
      <c r="J37" s="40"/>
      <c r="K37" s="40"/>
      <c r="L37" s="40"/>
      <c r="M37" s="58" t="s">
        <v>7</v>
      </c>
      <c r="N37" s="59"/>
      <c r="O37" s="5">
        <f>SUM(O34:O36)</f>
        <v>0</v>
      </c>
    </row>
    <row r="38" spans="1:15" s="24" customFormat="1" ht="30" customHeight="1" x14ac:dyDescent="0.2">
      <c r="A38" s="40"/>
      <c r="B38" s="40"/>
      <c r="C38" s="40"/>
      <c r="D38" s="40"/>
      <c r="E38" s="40"/>
      <c r="F38" s="40"/>
      <c r="G38" s="40"/>
      <c r="H38" s="40"/>
      <c r="I38" s="40"/>
      <c r="J38" s="40"/>
      <c r="K38" s="40"/>
      <c r="L38" s="40"/>
      <c r="M38" s="60" t="s">
        <v>12</v>
      </c>
      <c r="N38" s="61"/>
      <c r="O38" s="6">
        <f>ROUND(O35*5%,0)</f>
        <v>0</v>
      </c>
    </row>
    <row r="39" spans="1:15" s="24" customFormat="1" ht="30" customHeight="1" x14ac:dyDescent="0.2">
      <c r="A39" s="40"/>
      <c r="B39" s="40"/>
      <c r="C39" s="40"/>
      <c r="D39" s="40"/>
      <c r="E39" s="40"/>
      <c r="F39" s="40"/>
      <c r="G39" s="40"/>
      <c r="H39" s="40"/>
      <c r="I39" s="40"/>
      <c r="J39" s="40"/>
      <c r="K39" s="40"/>
      <c r="L39" s="40"/>
      <c r="M39" s="60" t="s">
        <v>13</v>
      </c>
      <c r="N39" s="61"/>
      <c r="O39" s="4">
        <f>ROUND(O36*19%,0)</f>
        <v>0</v>
      </c>
    </row>
    <row r="40" spans="1:15" s="24" customFormat="1" ht="30" customHeight="1" x14ac:dyDescent="0.2">
      <c r="A40" s="40"/>
      <c r="B40" s="40"/>
      <c r="C40" s="40"/>
      <c r="D40" s="40"/>
      <c r="E40" s="40"/>
      <c r="F40" s="40"/>
      <c r="G40" s="40"/>
      <c r="H40" s="40"/>
      <c r="I40" s="40"/>
      <c r="J40" s="40"/>
      <c r="K40" s="40"/>
      <c r="L40" s="40"/>
      <c r="M40" s="58" t="s">
        <v>14</v>
      </c>
      <c r="N40" s="59"/>
      <c r="O40" s="5">
        <f>SUM(O38:O39)</f>
        <v>0</v>
      </c>
    </row>
    <row r="41" spans="1:15" s="24" customFormat="1" ht="30" customHeight="1" x14ac:dyDescent="0.2">
      <c r="A41" s="40"/>
      <c r="B41" s="40"/>
      <c r="C41" s="40"/>
      <c r="D41" s="40"/>
      <c r="E41" s="40"/>
      <c r="F41" s="40"/>
      <c r="G41" s="40"/>
      <c r="H41" s="40"/>
      <c r="I41" s="40"/>
      <c r="J41" s="40"/>
      <c r="K41" s="40"/>
      <c r="L41" s="40"/>
      <c r="M41" s="72" t="s">
        <v>33</v>
      </c>
      <c r="N41" s="73"/>
      <c r="O41" s="4">
        <f>SUMIF(I:I,8%,N:N)</f>
        <v>0</v>
      </c>
    </row>
    <row r="42" spans="1:15" s="24" customFormat="1" ht="37.5" customHeight="1" x14ac:dyDescent="0.2">
      <c r="A42" s="40"/>
      <c r="B42" s="40"/>
      <c r="C42" s="40"/>
      <c r="D42" s="40"/>
      <c r="E42" s="40"/>
      <c r="F42" s="40"/>
      <c r="G42" s="40"/>
      <c r="H42" s="40"/>
      <c r="I42" s="40"/>
      <c r="J42" s="40"/>
      <c r="K42" s="40"/>
      <c r="L42" s="40"/>
      <c r="M42" s="70" t="s">
        <v>32</v>
      </c>
      <c r="N42" s="71"/>
      <c r="O42" s="5">
        <f>SUM(O41)</f>
        <v>0</v>
      </c>
    </row>
    <row r="43" spans="1:15" s="24" customFormat="1" ht="44.25" customHeight="1" x14ac:dyDescent="0.2">
      <c r="A43" s="40"/>
      <c r="B43" s="40"/>
      <c r="C43" s="40"/>
      <c r="D43" s="40"/>
      <c r="E43" s="40"/>
      <c r="F43" s="40"/>
      <c r="G43" s="40"/>
      <c r="H43" s="40"/>
      <c r="I43" s="40"/>
      <c r="J43" s="40"/>
      <c r="K43" s="40"/>
      <c r="L43" s="40"/>
      <c r="M43" s="70" t="s">
        <v>15</v>
      </c>
      <c r="N43" s="71"/>
      <c r="O43" s="5">
        <f>+O37+O40+O42</f>
        <v>0</v>
      </c>
    </row>
    <row r="46" spans="1:15" x14ac:dyDescent="0.25">
      <c r="B46" s="31"/>
      <c r="C46" s="31"/>
    </row>
    <row r="47" spans="1:15" x14ac:dyDescent="0.25">
      <c r="B47" s="53"/>
      <c r="C47" s="53"/>
    </row>
    <row r="48" spans="1:15" ht="15.75" thickBot="1" x14ac:dyDescent="0.3">
      <c r="B48" s="54"/>
      <c r="C48" s="54"/>
    </row>
    <row r="49" spans="1:3" x14ac:dyDescent="0.25">
      <c r="B49" s="44" t="s">
        <v>20</v>
      </c>
      <c r="C49" s="44"/>
    </row>
    <row r="51" spans="1:3" x14ac:dyDescent="0.25">
      <c r="A51" s="27" t="s">
        <v>43</v>
      </c>
    </row>
  </sheetData>
  <sheetProtection algorithmName="SHA-512" hashValue="2xZUn8xvgcwfdvufjUbGNMw7d1uSfVs2NfhV9PPQCpZVtmVcfIM1bjCQCpkmm9Bmds4leedvgMC6C/Bui4AcAQ==" saltValue="EIySMUrXjSUn0h79p9xblA==" spinCount="100000" sheet="1" formatCells="0" formatColumns="0" formatRows="0" insertColumns="0" insertRows="0" insertHyperlinks="0" deleteColumns="0" deleteRows="0" selectLockedCells="1" sort="0" autoFilter="0" pivotTables="0"/>
  <mergeCells count="30">
    <mergeCell ref="M40:N40"/>
    <mergeCell ref="M43:N43"/>
    <mergeCell ref="M41:N41"/>
    <mergeCell ref="M42:N42"/>
    <mergeCell ref="N2:O2"/>
    <mergeCell ref="N3:O3"/>
    <mergeCell ref="N4:O4"/>
    <mergeCell ref="N5:O5"/>
    <mergeCell ref="A2:A5"/>
    <mergeCell ref="D12:G12"/>
    <mergeCell ref="A12:B16"/>
    <mergeCell ref="B2:M2"/>
    <mergeCell ref="B3:M3"/>
    <mergeCell ref="B4:M5"/>
    <mergeCell ref="A36:L43"/>
    <mergeCell ref="A35:L35"/>
    <mergeCell ref="A10:B10"/>
    <mergeCell ref="B49:C49"/>
    <mergeCell ref="D14:G14"/>
    <mergeCell ref="D16:G16"/>
    <mergeCell ref="F10:G10"/>
    <mergeCell ref="L10:N10"/>
    <mergeCell ref="B47:C48"/>
    <mergeCell ref="B34:L34"/>
    <mergeCell ref="M34:N34"/>
    <mergeCell ref="M35:N35"/>
    <mergeCell ref="M36:N36"/>
    <mergeCell ref="M37:N37"/>
    <mergeCell ref="M38:N38"/>
    <mergeCell ref="M39:N39"/>
  </mergeCells>
  <dataValidations count="1">
    <dataValidation type="whole" allowBlank="1" showInputMessage="1" showErrorMessage="1" sqref="F20:F3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G20:G33</xm:sqref>
        </x14:dataValidation>
        <x14:dataValidation type="list" allowBlank="1" showInputMessage="1" showErrorMessage="1">
          <x14:formula1>
            <xm:f>Hoja2!$F$7:$F$8</xm:f>
          </x14:formula1>
          <xm:sqref>I20:I33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 Johan stiven alfonso</cp:lastModifiedBy>
  <cp:lastPrinted>2022-01-27T18:55:46Z</cp:lastPrinted>
  <dcterms:created xsi:type="dcterms:W3CDTF">2017-04-28T13:22:52Z</dcterms:created>
  <dcterms:modified xsi:type="dcterms:W3CDTF">2023-10-13T14:38:29Z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