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EQUIPOS TOPOGRAFICOS\PUBLICAR\"/>
    </mc:Choice>
  </mc:AlternateContent>
  <bookViews>
    <workbookView xWindow="0" yWindow="0" windowWidth="23040" windowHeight="10094"/>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N23" i="1"/>
  <c r="M23" i="1"/>
  <c r="L23" i="1"/>
  <c r="K23" i="1"/>
  <c r="J23" i="1"/>
  <c r="H23" i="1"/>
  <c r="L21" i="1" l="1"/>
  <c r="N21" i="1" s="1"/>
  <c r="L22" i="1"/>
  <c r="N22" i="1" s="1"/>
  <c r="J21" i="1"/>
  <c r="J22" i="1"/>
  <c r="H21" i="1"/>
  <c r="K21" i="1" s="1"/>
  <c r="H22" i="1"/>
  <c r="K22" i="1" s="1"/>
  <c r="M22" i="1" l="1"/>
  <c r="O22" i="1" s="1"/>
  <c r="M21" i="1"/>
  <c r="O21" i="1" s="1"/>
  <c r="H20" i="1"/>
  <c r="J20" i="1" l="1"/>
  <c r="L20" i="1"/>
  <c r="M20" i="1" s="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<sst xmlns="http://schemas.openxmlformats.org/spreadsheetml/2006/main" count="53" uniqueCount="49">
  <si>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</si>
  <si>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</si>
  <si>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</si>
  <si>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</si>
  <si>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</si>
  <si>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</si>
  <si>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</si>
  <si>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</si>
  <si>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</si>
  <si>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</si>
  <si>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</si>
  <si>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</si>
  <si>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</si>
  <si>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</si>
  <si>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</si>
  <si>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</si>
  <si>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</si>
  <si>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</si>
  <si>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</si>
  <si>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</si>
  <si>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</si>
  <si>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</si>
  <si>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</si>
  <si>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</si>
  <si>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</si>
  <si>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</si>
  <si>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</si>
  <si>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</si>
  <si>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</si>
  <si>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</si>
  <si>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</si>
  <si>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</si>
  <si>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</si>
  <si>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</si>
  <si>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</si>
  <si>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</si>
  <si>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</si>
  <si>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</si>
  <si>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</si>
  <si>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</si>
  <si>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</si>
  <si>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</si>
  <si>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</si>
  <si>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</si>
  <si>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Dron con:- Cámara de 20 megapixeles, tamaño de píxel de 2,4 μm,sensor CMOS de 1 pulgada. Imágenes en formato RAW. Lente
FOV 88°. Resolución de video de 5,4 k/30 fps y 4k/60fps.  Zoomdigital de al menos 8X.
- Transmisión FHD de al menos 12 kilómetros. - Compatible con tarjeta microSD con capacidad de al menos 256 GB.
- Estabilización en 3 ejes. Sistema de detección de obstáculos en cuatro direcciones (arriba, abajo, delante y detras).
-Tiempo de vuelo estimado de al menos 30 minutos. - Distancia de vuelo con alcance de al menos 18 km. - Altitud máxima de
despegue de 5000 metros. - Tecnología de transmisión de imágenes con distancia de al menos 12 km.
- Sistema de navegación GPS+GLONASS+Galileo. - Almacenamiento interno de al menos 8 GB.
Incluya accesorios:- Aeronave × 1- Control remoto, con conectores móviles compatibles: Rayo,
Micro USB, USB-C.- Batería de Vuelo Inteligente x 3- Cargador de batería × 1
- Cable de alimentación AC × 1- Hélices silenciosas × 6- Protector para el estabilizador × 1
- Cable tipo C × 1- Cable RC (conector USB tipo C) × 1- Cable RC (conector Lightning) × 1
- Cable RC (conector micro-USB estándar) × 1- Palancas de control de recambio (par) × 1
- Juego de filtros ND (ND4/8/16/32) × 1- Puerto de carga de baterías × 1
- Adaptador de batería para batería externa × 1
- Maleta x 1</t>
  </si>
  <si>
    <t>SOFTWARE DE PROCESAMIENTO DE IMÁGENES
EDUCATIVA (1 PC) PERPETUA
Software para procesamiento de imagenes, compatible con el
drone ofertado. Que permita convertir imágenes en mapas y
modelos georreferenciados. Permita el mapeo agrícola de
precisión utilizando imágenes de drones y UAV. Inspeccionar,
analizar y visualizar cambios en cultivos. Generar
ortomosaicos, modelos digitales de superficie, indices de
vegetación.</t>
  </si>
  <si>
    <t>Cinta métrica de 30 metros de longitud, en fibra de vidrio,
gancho en un extremo para sujetar a objetos, con carrete
rebobinable</t>
  </si>
  <si>
    <t xml:space="preserve">    FECHA DE ELABORACIÓN:</t>
  </si>
  <si>
    <t>RECEPTOR GNSS SISTEMA TOPOGRAFICO EN TIEMPO
REAL SATELITAL
Receptor GNSS de última generación que no requiere GNSS
base, compatible con RTX . El rendimiento permite
proporcionar una precisión desde centimétrica a submétrica a
las aplicaciones de campo y flujos de trabajo Android™ e iOS
habilitadas para el servicio de ubicación mediante Conexión a
bluetooth. Compatible con GPS, GLONASS, Galileo, BeiDou,
QZSS, NavIC/IRNSS, SBAS, MSS/Banda L. Peso estimado de
400 gr. Alimentación de energía mediante USB
Incluye:
- Antena/ receptor GNSS
- Un colector de datos, compatible con antena/receptor, 6
pulgadas, sistema operativo Android 10, almacenamiento
interno de al menos 64 GB, conectividad WIFI, Bluetooth,
camara frontal y trasera.
- Un bastón en fibra de carbono.
- Software subscripción doce meses, compatible con el receptor
GNSS y colector de datos.
- Un Power bank de 5000 mAh.
- Un Bracket para baston
- Un Adaptador a Bastón para Antena.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</si>
</sst>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0" fillId="0" borderId="1" xfId="0"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29" xfId="0" applyFont="1" applyFill="1" applyBorder="1" applyAlignment="1" applyProtection="1">
      <alignment horizont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22" zoomScale="70" zoomScaleNormal="70" zoomScaleSheetLayoutView="70" zoomScalePageLayoutView="55" workbookViewId="0">
      <selection activeCell="L49" sqref="L49:L50"/>
    </sheetView>
  </sheetViews>
  <sheetFormatPr baseColWidth="10" defaultColWidth="11.5" defaultRowHeight="14.3" x14ac:dyDescent="0.25"/>
  <cols>
    <col min="1" max="1" width="13.375" style="9" customWidth="1"/>
    <col min="2" max="2" width="79.625" style="8" customWidth="1"/>
    <col min="3" max="3" width="21" style="8" customWidth="1"/>
    <col min="4" max="4" width="16.12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3" width="16.625" style="10" customWidth="1"/>
    <col min="14" max="14" width="14.625" style="10" customWidth="1"/>
    <col min="15" max="15" width="18.625" style="10" customWidth="1"/>
    <col min="16" max="16384" width="11.5" style="10"/>
  </cols>
  <sheetData>
    <row r="1" spans="1:15" x14ac:dyDescent="0.25">
      <c r="F1" s="9"/>
    </row>
    <row r="2" spans="1:15" ht="15.8" customHeight="1" x14ac:dyDescent="0.25">
      <c r="A2" s="45"/>
      <c r="B2" s="55" t="s">
        <v>0</v>
      </c>
      <c r="C2" s="55"/>
      <c r="D2" s="55"/>
      <c r="E2" s="55"/>
      <c r="F2" s="55"/>
      <c r="G2" s="55"/>
      <c r="H2" s="55"/>
      <c r="I2" s="55"/>
      <c r="J2" s="55"/>
      <c r="K2" s="55"/>
      <c r="L2" s="55"/>
      <c r="M2" s="55"/>
      <c r="N2" s="44" t="s">
        <v>36</v>
      </c>
      <c r="O2" s="44"/>
    </row>
    <row r="3" spans="1:15" ht="15.8" customHeight="1" x14ac:dyDescent="0.25">
      <c r="A3" s="45"/>
      <c r="B3" s="55" t="s">
        <v>1</v>
      </c>
      <c r="C3" s="55"/>
      <c r="D3" s="55"/>
      <c r="E3" s="55"/>
      <c r="F3" s="55"/>
      <c r="G3" s="55"/>
      <c r="H3" s="55"/>
      <c r="I3" s="55"/>
      <c r="J3" s="55"/>
      <c r="K3" s="55"/>
      <c r="L3" s="55"/>
      <c r="M3" s="55"/>
      <c r="N3" s="44" t="s">
        <v>39</v>
      </c>
      <c r="O3" s="44"/>
    </row>
    <row r="4" spans="1:15" ht="16.5" customHeight="1" x14ac:dyDescent="0.25">
      <c r="A4" s="45"/>
      <c r="B4" s="55" t="s">
        <v>35</v>
      </c>
      <c r="C4" s="55"/>
      <c r="D4" s="55"/>
      <c r="E4" s="55"/>
      <c r="F4" s="55"/>
      <c r="G4" s="55"/>
      <c r="H4" s="55"/>
      <c r="I4" s="55"/>
      <c r="J4" s="55"/>
      <c r="K4" s="55"/>
      <c r="L4" s="55"/>
      <c r="M4" s="55"/>
      <c r="N4" s="44" t="s">
        <v>40</v>
      </c>
      <c r="O4" s="44"/>
    </row>
    <row r="5" spans="1:15" ht="14.95" customHeight="1" x14ac:dyDescent="0.25">
      <c r="A5" s="45"/>
      <c r="B5" s="55"/>
      <c r="C5" s="55"/>
      <c r="D5" s="55"/>
      <c r="E5" s="55"/>
      <c r="F5" s="55"/>
      <c r="G5" s="55"/>
      <c r="H5" s="55"/>
      <c r="I5" s="55"/>
      <c r="J5" s="55"/>
      <c r="K5" s="55"/>
      <c r="L5" s="55"/>
      <c r="M5" s="55"/>
      <c r="N5" s="44" t="s">
        <v>37</v>
      </c>
      <c r="O5" s="44"/>
    </row>
    <row r="7" spans="1:15" x14ac:dyDescent="0.25">
      <c r="A7" s="33" t="s">
        <v>38</v>
      </c>
    </row>
    <row r="8" spans="1:15" x14ac:dyDescent="0.25">
      <c r="A8" s="33"/>
    </row>
    <row r="9" spans="1:15" x14ac:dyDescent="0.25">
      <c r="A9" s="56" t="s">
        <v>47</v>
      </c>
      <c r="B9" s="56"/>
    </row>
    <row r="10" spans="1:15" ht="25.5" customHeight="1" x14ac:dyDescent="0.25">
      <c r="A10" s="63" t="s">
        <v>28</v>
      </c>
      <c r="B10" s="63"/>
      <c r="C10" s="11"/>
      <c r="E10" s="12" t="s">
        <v>21</v>
      </c>
      <c r="F10" s="65"/>
      <c r="G10" s="66"/>
      <c r="K10" s="13" t="s">
        <v>16</v>
      </c>
      <c r="L10" s="67"/>
      <c r="M10" s="68"/>
      <c r="N10" s="69"/>
    </row>
    <row r="11" spans="1:15" ht="14.95" thickBot="1" x14ac:dyDescent="0.3">
      <c r="A11" s="34"/>
      <c r="B11" s="11"/>
      <c r="C11" s="11"/>
      <c r="E11" s="14"/>
      <c r="F11" s="14"/>
      <c r="G11" s="14"/>
      <c r="K11" s="15"/>
      <c r="L11" s="16"/>
      <c r="M11" s="16"/>
      <c r="N11" s="16"/>
    </row>
    <row r="12" spans="1:15" ht="30.75" customHeight="1" thickBot="1" x14ac:dyDescent="0.3">
      <c r="A12" s="49" t="s">
        <v>26</v>
      </c>
      <c r="B12" s="50"/>
      <c r="C12" s="17"/>
      <c r="D12" s="46" t="s">
        <v>17</v>
      </c>
      <c r="E12" s="47"/>
      <c r="F12" s="47"/>
      <c r="G12" s="48"/>
      <c r="H12" s="7"/>
      <c r="I12" s="25"/>
      <c r="J12" s="25"/>
      <c r="K12" s="15"/>
    </row>
    <row r="13" spans="1:15" ht="14.95" thickBot="1" x14ac:dyDescent="0.3">
      <c r="A13" s="51"/>
      <c r="B13" s="52"/>
      <c r="C13" s="17"/>
      <c r="D13" s="18"/>
      <c r="E13" s="14"/>
      <c r="F13" s="14"/>
      <c r="G13" s="14"/>
      <c r="K13" s="15"/>
    </row>
    <row r="14" spans="1:15" ht="30.1" customHeight="1" thickBot="1" x14ac:dyDescent="0.3">
      <c r="A14" s="51"/>
      <c r="B14" s="52"/>
      <c r="C14" s="17"/>
      <c r="D14" s="46" t="s">
        <v>18</v>
      </c>
      <c r="E14" s="47"/>
      <c r="F14" s="47"/>
      <c r="G14" s="48"/>
      <c r="H14" s="7"/>
      <c r="I14" s="25"/>
      <c r="J14" s="25"/>
      <c r="K14" s="15"/>
    </row>
    <row r="15" spans="1:15" ht="18.7" customHeight="1" thickBot="1" x14ac:dyDescent="0.3">
      <c r="A15" s="51"/>
      <c r="B15" s="52"/>
      <c r="C15" s="17"/>
      <c r="E15" s="14"/>
      <c r="F15" s="14"/>
      <c r="G15" s="14"/>
      <c r="K15" s="15"/>
    </row>
    <row r="16" spans="1:15" ht="23.95" customHeight="1" thickBot="1" x14ac:dyDescent="0.3">
      <c r="A16" s="53"/>
      <c r="B16" s="54"/>
      <c r="C16" s="17"/>
      <c r="D16" s="46" t="s">
        <v>22</v>
      </c>
      <c r="E16" s="47"/>
      <c r="F16" s="47"/>
      <c r="G16" s="48"/>
      <c r="H16" s="7"/>
      <c r="I16" s="25"/>
      <c r="J16" s="25"/>
      <c r="K16" s="15"/>
      <c r="L16" s="16"/>
      <c r="M16" s="16"/>
      <c r="N16" s="16"/>
    </row>
    <row r="17" spans="1:15" x14ac:dyDescent="0.25">
      <c r="A17" s="34"/>
      <c r="B17" s="11"/>
      <c r="C17" s="11"/>
      <c r="E17" s="14"/>
      <c r="F17" s="14"/>
      <c r="G17" s="14"/>
      <c r="K17" s="15"/>
      <c r="L17" s="16"/>
      <c r="M17" s="16"/>
      <c r="N17" s="16"/>
    </row>
    <row r="19" spans="1:15" s="21" customFormat="1" ht="111.75" customHeight="1" x14ac:dyDescent="0.25">
      <c r="A19" s="19" t="s">
        <v>27</v>
      </c>
      <c r="B19" s="19" t="s">
        <v>2</v>
      </c>
      <c r="C19" s="19" t="s">
        <v>19</v>
      </c>
      <c r="D19" s="19" t="s">
        <v>3</v>
      </c>
      <c r="E19" s="19" t="s">
        <v>23</v>
      </c>
      <c r="F19" s="20" t="s">
        <v>4</v>
      </c>
      <c r="G19" s="20" t="s">
        <v>25</v>
      </c>
      <c r="H19" s="20" t="s">
        <v>5</v>
      </c>
      <c r="I19" s="20" t="s">
        <v>30</v>
      </c>
      <c r="J19" s="20" t="s">
        <v>33</v>
      </c>
      <c r="K19" s="20" t="s">
        <v>6</v>
      </c>
      <c r="L19" s="20" t="s">
        <v>7</v>
      </c>
      <c r="M19" s="20" t="s">
        <v>8</v>
      </c>
      <c r="N19" s="20" t="s">
        <v>29</v>
      </c>
      <c r="O19" s="20" t="s">
        <v>9</v>
      </c>
    </row>
    <row r="20" spans="1:15" s="21" customFormat="1" ht="391.95" customHeight="1" x14ac:dyDescent="0.25">
      <c r="A20" s="27">
        <v>1</v>
      </c>
      <c r="B20" s="37" t="s">
        <v>44</v>
      </c>
      <c r="C20" s="28"/>
      <c r="D20" s="22">
        <v>2</v>
      </c>
      <c r="E20" s="29" t="s">
        <v>43</v>
      </c>
      <c r="F20" s="30"/>
      <c r="G20" s="24">
        <v>0</v>
      </c>
      <c r="H20" s="1">
        <f>+ROUND(F20*G20,0)</f>
        <v>0</v>
      </c>
      <c r="I20" s="24">
        <v>0</v>
      </c>
      <c r="J20" s="1">
        <f t="shared" ref="J20:J23" si="0">ROUND(F20*I20,0)</f>
        <v>0</v>
      </c>
      <c r="K20" s="1">
        <f t="shared" ref="K20:K22" si="1">ROUND(F20+H20+J20,0)</f>
        <v>0</v>
      </c>
      <c r="L20" s="1">
        <f t="shared" ref="L20:L23" si="2">ROUND(F20*D20,0)</f>
        <v>0</v>
      </c>
      <c r="M20" s="1">
        <f t="shared" ref="M20:M23" si="3">ROUND(L20*G20,0)</f>
        <v>0</v>
      </c>
      <c r="N20" s="1">
        <f t="shared" ref="N20:N23" si="4">ROUND(L20*I20,0)</f>
        <v>0</v>
      </c>
      <c r="O20" s="2">
        <f t="shared" ref="O20:O23" si="5">ROUND(L20+N20+M20,0)</f>
        <v>0</v>
      </c>
    </row>
    <row r="21" spans="1:15" s="21" customFormat="1" ht="149.44999999999999" customHeight="1" x14ac:dyDescent="0.25">
      <c r="A21" s="36">
        <v>2</v>
      </c>
      <c r="B21" s="37" t="s">
        <v>45</v>
      </c>
      <c r="C21" s="28"/>
      <c r="D21" s="22">
        <v>1</v>
      </c>
      <c r="E21" s="29" t="s">
        <v>43</v>
      </c>
      <c r="F21" s="30"/>
      <c r="G21" s="24">
        <v>0</v>
      </c>
      <c r="H21" s="1">
        <f t="shared" ref="H21:H22" si="6">+ROUND(F21*G21,0)</f>
        <v>0</v>
      </c>
      <c r="I21" s="24">
        <v>0</v>
      </c>
      <c r="J21" s="1">
        <f t="shared" si="0"/>
        <v>0</v>
      </c>
      <c r="K21" s="1">
        <f t="shared" si="1"/>
        <v>0</v>
      </c>
      <c r="L21" s="1">
        <f t="shared" si="2"/>
        <v>0</v>
      </c>
      <c r="M21" s="1">
        <f t="shared" si="3"/>
        <v>0</v>
      </c>
      <c r="N21" s="1">
        <f t="shared" si="4"/>
        <v>0</v>
      </c>
      <c r="O21" s="2">
        <f t="shared" si="5"/>
        <v>0</v>
      </c>
    </row>
    <row r="22" spans="1:15" s="21" customFormat="1" ht="53" customHeight="1" x14ac:dyDescent="0.25">
      <c r="A22" s="27">
        <v>3</v>
      </c>
      <c r="B22" s="37" t="s">
        <v>46</v>
      </c>
      <c r="C22" s="28"/>
      <c r="D22" s="22">
        <v>12</v>
      </c>
      <c r="E22" s="29" t="s">
        <v>43</v>
      </c>
      <c r="F22" s="30"/>
      <c r="G22" s="24">
        <v>0</v>
      </c>
      <c r="H22" s="1">
        <f>+ROUND(F22*G22,0)</f>
        <v>0</v>
      </c>
      <c r="I22" s="24">
        <v>0</v>
      </c>
      <c r="J22" s="1">
        <f t="shared" si="0"/>
        <v>0</v>
      </c>
      <c r="K22" s="1">
        <f>ROUND(F22+H22+J22,0)</f>
        <v>0</v>
      </c>
      <c r="L22" s="1">
        <f t="shared" si="2"/>
        <v>0</v>
      </c>
      <c r="M22" s="1">
        <f t="shared" si="3"/>
        <v>0</v>
      </c>
      <c r="N22" s="1">
        <f t="shared" si="4"/>
        <v>0</v>
      </c>
      <c r="O22" s="2">
        <f t="shared" si="5"/>
        <v>0</v>
      </c>
    </row>
    <row r="23" spans="1:15" s="21" customFormat="1" ht="344.4" customHeight="1" x14ac:dyDescent="0.25">
      <c r="A23" s="27">
        <v>4</v>
      </c>
      <c r="B23" s="37" t="s">
        <v>48</v>
      </c>
      <c r="C23" s="28"/>
      <c r="D23" s="22">
        <v>1</v>
      </c>
      <c r="E23" s="29" t="s">
        <v>43</v>
      </c>
      <c r="F23" s="30"/>
      <c r="G23" s="24">
        <v>0</v>
      </c>
      <c r="H23" s="1">
        <f>+ROUND(F23*G23,0)</f>
        <v>0</v>
      </c>
      <c r="I23" s="24">
        <v>0</v>
      </c>
      <c r="J23" s="1">
        <f t="shared" si="0"/>
        <v>0</v>
      </c>
      <c r="K23" s="1">
        <f>ROUND(F23+H23+J23,0)</f>
        <v>0</v>
      </c>
      <c r="L23" s="1">
        <f t="shared" si="2"/>
        <v>0</v>
      </c>
      <c r="M23" s="1">
        <f t="shared" si="3"/>
        <v>0</v>
      </c>
      <c r="N23" s="1">
        <f t="shared" si="4"/>
        <v>0</v>
      </c>
      <c r="O23" s="2">
        <f t="shared" si="5"/>
        <v>0</v>
      </c>
    </row>
    <row r="24" spans="1:15" s="21" customFormat="1" ht="41.95" customHeight="1" thickBot="1" x14ac:dyDescent="0.25">
      <c r="A24" s="17"/>
      <c r="B24" s="72"/>
      <c r="C24" s="72"/>
      <c r="D24" s="72"/>
      <c r="E24" s="72"/>
      <c r="F24" s="72"/>
      <c r="G24" s="72"/>
      <c r="H24" s="72"/>
      <c r="I24" s="72"/>
      <c r="J24" s="72"/>
      <c r="K24" s="72"/>
      <c r="L24" s="72"/>
      <c r="M24" s="73" t="s">
        <v>34</v>
      </c>
      <c r="N24" s="73"/>
      <c r="O24" s="26">
        <f>SUMIF(G:G,0%,L:L)</f>
        <v>0</v>
      </c>
    </row>
    <row r="25" spans="1:15" s="21" customFormat="1" ht="39.1" customHeight="1" thickBot="1" x14ac:dyDescent="0.25">
      <c r="A25" s="61" t="s">
        <v>24</v>
      </c>
      <c r="B25" s="62"/>
      <c r="C25" s="62"/>
      <c r="D25" s="62"/>
      <c r="E25" s="62"/>
      <c r="F25" s="62"/>
      <c r="G25" s="62"/>
      <c r="H25" s="62"/>
      <c r="I25" s="62"/>
      <c r="J25" s="62"/>
      <c r="K25" s="62"/>
      <c r="L25" s="62"/>
      <c r="M25" s="74" t="s">
        <v>10</v>
      </c>
      <c r="N25" s="74"/>
      <c r="O25" s="4">
        <f>SUMIF(G:G,5%,L:L)</f>
        <v>0</v>
      </c>
    </row>
    <row r="26" spans="1:15" s="21" customFormat="1" ht="30.1" customHeight="1" x14ac:dyDescent="0.2">
      <c r="A26" s="57" t="s">
        <v>41</v>
      </c>
      <c r="B26" s="58"/>
      <c r="C26" s="58"/>
      <c r="D26" s="58"/>
      <c r="E26" s="58"/>
      <c r="F26" s="58"/>
      <c r="G26" s="58"/>
      <c r="H26" s="58"/>
      <c r="I26" s="58"/>
      <c r="J26" s="58"/>
      <c r="K26" s="58"/>
      <c r="L26" s="59"/>
      <c r="M26" s="74" t="s">
        <v>11</v>
      </c>
      <c r="N26" s="74"/>
      <c r="O26" s="4">
        <f>SUMIF(G:G,19%,L:L)</f>
        <v>0</v>
      </c>
    </row>
    <row r="27" spans="1:15" s="21" customFormat="1" ht="30.1" customHeight="1" x14ac:dyDescent="0.25">
      <c r="A27" s="60"/>
      <c r="B27" s="60"/>
      <c r="C27" s="60"/>
      <c r="D27" s="60"/>
      <c r="E27" s="60"/>
      <c r="F27" s="60"/>
      <c r="G27" s="60"/>
      <c r="H27" s="60"/>
      <c r="I27" s="60"/>
      <c r="J27" s="60"/>
      <c r="K27" s="60"/>
      <c r="L27" s="60"/>
      <c r="M27" s="38" t="s">
        <v>7</v>
      </c>
      <c r="N27" s="39"/>
      <c r="O27" s="5">
        <f>SUM(O24:O26)</f>
        <v>0</v>
      </c>
    </row>
    <row r="28" spans="1:15" s="21" customFormat="1" ht="30.1" customHeight="1" x14ac:dyDescent="0.2">
      <c r="A28" s="60"/>
      <c r="B28" s="60"/>
      <c r="C28" s="60"/>
      <c r="D28" s="60"/>
      <c r="E28" s="60"/>
      <c r="F28" s="60"/>
      <c r="G28" s="60"/>
      <c r="H28" s="60"/>
      <c r="I28" s="60"/>
      <c r="J28" s="60"/>
      <c r="K28" s="60"/>
      <c r="L28" s="60"/>
      <c r="M28" s="75" t="s">
        <v>12</v>
      </c>
      <c r="N28" s="76"/>
      <c r="O28" s="6">
        <f>ROUND(O25*5%,0)</f>
        <v>0</v>
      </c>
    </row>
    <row r="29" spans="1:15" s="21" customFormat="1" ht="30.1" customHeight="1" x14ac:dyDescent="0.2">
      <c r="A29" s="60"/>
      <c r="B29" s="60"/>
      <c r="C29" s="60"/>
      <c r="D29" s="60"/>
      <c r="E29" s="60"/>
      <c r="F29" s="60"/>
      <c r="G29" s="60"/>
      <c r="H29" s="60"/>
      <c r="I29" s="60"/>
      <c r="J29" s="60"/>
      <c r="K29" s="60"/>
      <c r="L29" s="60"/>
      <c r="M29" s="75" t="s">
        <v>13</v>
      </c>
      <c r="N29" s="76"/>
      <c r="O29" s="4">
        <f>ROUND(O26*19%,0)</f>
        <v>0</v>
      </c>
    </row>
    <row r="30" spans="1:15" s="21" customFormat="1" ht="30.1" customHeight="1" x14ac:dyDescent="0.25">
      <c r="A30" s="60"/>
      <c r="B30" s="60"/>
      <c r="C30" s="60"/>
      <c r="D30" s="60"/>
      <c r="E30" s="60"/>
      <c r="F30" s="60"/>
      <c r="G30" s="60"/>
      <c r="H30" s="60"/>
      <c r="I30" s="60"/>
      <c r="J30" s="60"/>
      <c r="K30" s="60"/>
      <c r="L30" s="60"/>
      <c r="M30" s="38" t="s">
        <v>14</v>
      </c>
      <c r="N30" s="39"/>
      <c r="O30" s="5">
        <f>SUM(O28:O29)</f>
        <v>0</v>
      </c>
    </row>
    <row r="31" spans="1:15" s="21" customFormat="1" ht="30.1" customHeight="1" x14ac:dyDescent="0.2">
      <c r="A31" s="60"/>
      <c r="B31" s="60"/>
      <c r="C31" s="60"/>
      <c r="D31" s="60"/>
      <c r="E31" s="60"/>
      <c r="F31" s="60"/>
      <c r="G31" s="60"/>
      <c r="H31" s="60"/>
      <c r="I31" s="60"/>
      <c r="J31" s="60"/>
      <c r="K31" s="60"/>
      <c r="L31" s="60"/>
      <c r="M31" s="42" t="s">
        <v>32</v>
      </c>
      <c r="N31" s="43"/>
      <c r="O31" s="4">
        <f>SUMIF(I:I,8%,N:N)</f>
        <v>0</v>
      </c>
    </row>
    <row r="32" spans="1:15" s="21" customFormat="1" ht="37.549999999999997" customHeight="1" x14ac:dyDescent="0.25">
      <c r="A32" s="60"/>
      <c r="B32" s="60"/>
      <c r="C32" s="60"/>
      <c r="D32" s="60"/>
      <c r="E32" s="60"/>
      <c r="F32" s="60"/>
      <c r="G32" s="60"/>
      <c r="H32" s="60"/>
      <c r="I32" s="60"/>
      <c r="J32" s="60"/>
      <c r="K32" s="60"/>
      <c r="L32" s="60"/>
      <c r="M32" s="40" t="s">
        <v>31</v>
      </c>
      <c r="N32" s="41"/>
      <c r="O32" s="5">
        <f>SUM(O31)</f>
        <v>0</v>
      </c>
    </row>
    <row r="33" spans="1:15" s="21" customFormat="1" ht="44.35" customHeight="1" x14ac:dyDescent="0.25">
      <c r="A33" s="60"/>
      <c r="B33" s="60"/>
      <c r="C33" s="60"/>
      <c r="D33" s="60"/>
      <c r="E33" s="60"/>
      <c r="F33" s="60"/>
      <c r="G33" s="60"/>
      <c r="H33" s="60"/>
      <c r="I33" s="60"/>
      <c r="J33" s="60"/>
      <c r="K33" s="60"/>
      <c r="L33" s="60"/>
      <c r="M33" s="40" t="s">
        <v>15</v>
      </c>
      <c r="N33" s="41"/>
      <c r="O33" s="5">
        <f>+O27+O30+O32</f>
        <v>0</v>
      </c>
    </row>
    <row r="36" spans="1:15" x14ac:dyDescent="0.25">
      <c r="B36" s="32"/>
      <c r="C36" s="32"/>
    </row>
    <row r="37" spans="1:15" x14ac:dyDescent="0.25">
      <c r="B37" s="70"/>
      <c r="C37" s="70"/>
    </row>
    <row r="38" spans="1:15" ht="14.95" thickBot="1" x14ac:dyDescent="0.3">
      <c r="B38" s="71"/>
      <c r="C38" s="71"/>
    </row>
    <row r="39" spans="1:15" x14ac:dyDescent="0.25">
      <c r="B39" s="64" t="s">
        <v>20</v>
      </c>
      <c r="C39" s="64"/>
    </row>
    <row r="41" spans="1:15" x14ac:dyDescent="0.25">
      <c r="A41" s="35" t="s">
        <v>42</v>
      </c>
    </row>
    <row r="42" spans="1:15" x14ac:dyDescent="0.25">
      <c r="I42" s="31"/>
    </row>
  </sheetData>
  <sheetProtection algorithmName="SHA-512" hashValue="xXPmQL7LZzx76XyWOVZ0r0qGR4k9/KJeGFSDfE9Hv9QPbSn3qPwNV2tlg5NyY1oHSHVBFOH4x4voDGtW3vUN2A==" saltValue="ORmLnAZVRl74wDJQL+Pt/Q==" spinCount="100000" sheet="1" formatCells="0" formatColumns="0" formatRows="0" insertColumns="0" insertRows="0" insertHyperlinks="0" deleteColumns="0" deleteRows="0" sort="0" autoFilter="0" pivotTables="0"/>
  <mergeCells count="31">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A9:B9"/>
    <mergeCell ref="M30:N30"/>
    <mergeCell ref="M33:N33"/>
    <mergeCell ref="M31:N31"/>
    <mergeCell ref="M32:N32"/>
    <mergeCell ref="N2:O2"/>
    <mergeCell ref="N3:O3"/>
    <mergeCell ref="N4:O4"/>
    <mergeCell ref="N5:O5"/>
  </mergeCells>
  <dataValidations count="1">
    <dataValidation type="whole" allowBlank="1" showInputMessage="1" showErrorMessage="1" sqref="F20: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f77f2dd4-ab50-435b-ab4d-6167261064db"/>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8e2a4ddb-55b4-4487-b2cb-514bc0fbe095"/>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2023-11-02T13:52:43Z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