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aulalopez\OneDrive - UNIVERSIDAD DE CUNDINAMARCA\Escritorio\COMPRAS PAU\COMPRAS 2023\INVERSION\ACOLCHADO ORGANICO INV\PUBLICACION\"/>
    </mc:Choice>
  </mc:AlternateContent>
  <bookViews>
    <workbookView xWindow="0" yWindow="0" windowWidth="23040" windowHeight="10094"/>
  </bookViews>
  <sheets>
    <sheet name="Hoja1" sheetId="1" r:id="rId1"/>
    <sheet name="Hoja2" sheetId="2" state="hidden" r:id="rId2"/>
  </sheets>
  <definedNames>
    <definedName name="_xlnm.Print_Area" localSheetId="0">Hoja1!$A$1:$O$58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7" i="1"/>
  <c r="O28" i="1"/>
  <c r="O29" i="1"/>
  <c r="O30" i="1"/>
  <c r="O31" i="1"/>
  <c r="O32" i="1"/>
  <c r="O33" i="1"/>
  <c r="O34" i="1"/>
  <c r="O35" i="1"/>
  <c r="O36" i="1"/>
  <c r="O37" i="1"/>
  <c r="O38" i="1"/>
  <c r="O39" i="1"/>
  <c r="O40" i="1"/>
  <c r="N26" i="1"/>
  <c r="N27" i="1"/>
  <c r="N28" i="1"/>
  <c r="N29" i="1"/>
  <c r="N30" i="1"/>
  <c r="N31" i="1"/>
  <c r="N32" i="1"/>
  <c r="N33" i="1"/>
  <c r="N34" i="1"/>
  <c r="N35" i="1"/>
  <c r="N36" i="1"/>
  <c r="N37" i="1"/>
  <c r="N38" i="1"/>
  <c r="N39" i="1"/>
  <c r="N40" i="1"/>
  <c r="M26" i="1"/>
  <c r="M27" i="1"/>
  <c r="M28" i="1"/>
  <c r="M29" i="1"/>
  <c r="M30" i="1"/>
  <c r="M31" i="1"/>
  <c r="M32" i="1"/>
  <c r="M33" i="1"/>
  <c r="M34" i="1"/>
  <c r="M35" i="1"/>
  <c r="M36" i="1"/>
  <c r="M37" i="1"/>
  <c r="M38" i="1"/>
  <c r="M39" i="1"/>
  <c r="M40" i="1"/>
  <c r="K26" i="1"/>
  <c r="K27" i="1"/>
  <c r="K28" i="1"/>
  <c r="K29" i="1"/>
  <c r="K30" i="1"/>
  <c r="K31" i="1"/>
  <c r="K32" i="1"/>
  <c r="K33" i="1"/>
  <c r="K34" i="1"/>
  <c r="K35" i="1"/>
  <c r="K36" i="1"/>
  <c r="K37" i="1"/>
  <c r="K38" i="1"/>
  <c r="K39" i="1"/>
  <c r="K40" i="1"/>
  <c r="J26" i="1"/>
  <c r="J27" i="1"/>
  <c r="J28" i="1"/>
  <c r="J29" i="1"/>
  <c r="J30" i="1"/>
  <c r="J31" i="1"/>
  <c r="J32" i="1"/>
  <c r="J33" i="1"/>
  <c r="J34" i="1"/>
  <c r="J35" i="1"/>
  <c r="J36" i="1"/>
  <c r="J37" i="1"/>
  <c r="J38" i="1"/>
  <c r="J39" i="1"/>
  <c r="J40" i="1"/>
  <c r="H26" i="1"/>
  <c r="H27" i="1"/>
  <c r="H28" i="1"/>
  <c r="H29" i="1"/>
  <c r="H30" i="1"/>
  <c r="H31" i="1"/>
  <c r="H32" i="1"/>
  <c r="H33" i="1"/>
  <c r="H34" i="1"/>
  <c r="H35" i="1"/>
  <c r="H36" i="1"/>
  <c r="H37" i="1"/>
  <c r="H38" i="1"/>
  <c r="H39" i="1"/>
  <c r="H40" i="1"/>
  <c r="L40" i="1"/>
  <c r="L39" i="1"/>
  <c r="L38" i="1"/>
  <c r="L37" i="1"/>
  <c r="L36" i="1"/>
  <c r="L35" i="1"/>
  <c r="L34" i="1"/>
  <c r="L33" i="1"/>
  <c r="L32" i="1"/>
  <c r="L31" i="1"/>
  <c r="L30" i="1"/>
  <c r="L29" i="1"/>
  <c r="L28" i="1"/>
  <c r="L27" i="1"/>
  <c r="L26" i="1"/>
  <c r="L23" i="1" l="1"/>
  <c r="M23" i="1" s="1"/>
  <c r="L24" i="1"/>
  <c r="M24" i="1" s="1"/>
  <c r="L25" i="1"/>
  <c r="N25" i="1" s="1"/>
  <c r="K25" i="1"/>
  <c r="J23" i="1"/>
  <c r="K23" i="1" s="1"/>
  <c r="J24" i="1"/>
  <c r="K24" i="1" s="1"/>
  <c r="J25" i="1"/>
  <c r="H23" i="1"/>
  <c r="H24" i="1"/>
  <c r="H25" i="1"/>
  <c r="M25" i="1" l="1"/>
  <c r="O25" i="1" s="1"/>
  <c r="N24" i="1"/>
  <c r="O24" i="1" s="1"/>
  <c r="N23" i="1"/>
  <c r="O23" i="1"/>
  <c r="L22" i="1"/>
  <c r="J22" i="1"/>
  <c r="H22" i="1"/>
  <c r="K22" i="1" s="1"/>
  <c r="M22" i="1" l="1"/>
  <c r="N22" i="1"/>
  <c r="H20" i="1"/>
  <c r="L21" i="1"/>
  <c r="N21" i="1" s="1"/>
  <c r="J21" i="1"/>
  <c r="H21" i="1"/>
  <c r="O22" i="1" l="1"/>
  <c r="K21" i="1"/>
  <c r="M21" i="1"/>
  <c r="O21" i="1" s="1"/>
  <c r="J20" i="1"/>
  <c r="L20" i="1"/>
  <c r="M20" i="1" s="1"/>
  <c r="O42" i="1"/>
  <c r="O45" i="1" s="1"/>
  <c r="N20" i="1" l="1"/>
  <c r="O20" i="1" s="1"/>
  <c r="K20" i="1"/>
  <c r="O48" i="1"/>
  <c r="O41" i="1"/>
  <c r="O49" i="1" l="1"/>
  <c r="O43" i="1" l="1"/>
  <c r="O46" i="1" l="1"/>
  <c r="O47" i="1" s="1"/>
  <c r="O44" i="1"/>
  <c r="O5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<sst xmlns="http://schemas.openxmlformats.org/spreadsheetml/2006/main" count="87" uniqueCount="67">
  <si>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</si>
  <si>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</si>
  <si>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</si>
  <si>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</si>
  <si>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</si>
  <si>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</si>
  <si>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</si>
  <si>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</si>
  <si>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</si>
  <si>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</si>
  <si>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</si>
  <si>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</si>
  <si>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</si>
  <si>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</si>
  <si>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</si>
  <si>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</si>
  <si>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</si>
  <si>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</si>
  <si>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</si>
  <si>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</si>
  <si>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</si>
  <si>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</si>
  <si>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</si>
  <si>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</si>
  <si>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</si>
  <si>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</si>
  <si>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</si>
  <si>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</si>
  <si>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</si>
  <si>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</si>
  <si>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</si>
  <si>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</si>
  <si>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</si>
  <si>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</si>
  <si>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</si>
  <si>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</si>
  <si>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</si>
  <si>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</si>
  <si>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</si>
  <si>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</si>
  <si>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</si>
  <si>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</si>
  <si>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</si>
  <si>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</si>
  <si>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</si>
  <si>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Motobomba 1/2 HP eléctrica periférica</t>
  </si>
  <si>
    <t>Shield Datalogger (RTC&amp;SD) compatible con Arduino Uno R3</t>
  </si>
  <si>
    <t>Modulo de humedad y temperatura DHT22</t>
  </si>
  <si>
    <t>Sonda sensor de temperatura DS18B20</t>
  </si>
  <si>
    <t xml:space="preserve">UNIDAD </t>
  </si>
  <si>
    <t>Sensor de humedad de suelo resistivo higrometro Lm393 Hl-69</t>
  </si>
  <si>
    <t>Pila recargable 9V con cargador 4</t>
  </si>
  <si>
    <t>Cable conector de pilas 9V</t>
  </si>
  <si>
    <t>Jumpers Macho-Hembra 20</t>
  </si>
  <si>
    <t>Jumpers Macho Macho</t>
  </si>
  <si>
    <t>Batería CR1220</t>
  </si>
  <si>
    <t>UPS 2000 2000VA entrada de 110V/220V y salida de 120V
negro</t>
  </si>
  <si>
    <t>Sensor de temperatura y humedad relativa dht22</t>
  </si>
  <si>
    <t>Sensor de temperatura ds18b20 sumergible</t>
  </si>
  <si>
    <t>Sensor capacitivo analógico para humedad del suelo Voltaje de funcionamiento: 3.3 a 5.5 VDC Características y especificaciones Chip:NE555 Salida analógica Voltaje de funcionamiento: DC 3.3-5.5V Voltaje de salida: DC 0-3.0V, Tamaño: 99x16mm / 3.9x0. 63</t>
  </si>
  <si>
    <t>Modulo Reloj de tiempo real rtc ds1307 - Protocolo serie I2C, Hora: Minutos: Segundos AM / PM, Día, mes, fecha - Año, Leap compensación años, Calendario exacto hasta el año 2100, Incorpora una memoria EEPROM 24C32 de 32Kb, de dos hilos de interfaz I2C, tamaño: 28x25x10mm, compensación de año bisiesto, pin de salida de 1Hz, 56 Bytes de memoria, incluye
bateria</t>
  </si>
  <si>
    <t>Memoria Micro SD 32GB Clase 10</t>
  </si>
  <si>
    <t>Fuente switchada 12v @ 30 amp incluye ventilador</t>
  </si>
  <si>
    <t>Cable Encauchetado AWG 4X10 600V x Metro</t>
  </si>
  <si>
    <t>Boquilla Nebulización Antigoteo Rosca 1/2 ESPECIFICACIONES TÉCNICAS Boquilla de nebulización acople rápido. Material: Cuerpo en Latón niquelado con núcleo interno en cerámica. Diámetro conexión: 6mm Diámetro orificio nebulización: 0.2mm o 0.1mm, Acople plástico de conexión rápida Tipo TEE, Diámetro conexión: 6mm</t>
  </si>
  <si>
    <t>DC 12V 60W Motor de alta presión del diafragma en agua
autocebante de la bomba 4.0L / Min - Negro</t>
  </si>
  <si>
    <t>Bascula Electrónica Balanza Digital 0.01 kg- 3 kg, Recargable Tipo de báscula: Digital, Sensibilidad de la balanza: 3000 g, Tipos de alimentación: Batería,Cable, Tamaño de la pila: Recargable precisión de 0,1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</si>
</sst>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3" fillId="2" borderId="0" xfId="0" applyFont="1" applyFill="1" applyAlignment="1" applyProtection="1">
      <alignment horizontal="center"/>
      <protection hidden="1"/>
    </xf>
    <xf numFmtId="0" fontId="6" fillId="2" borderId="0" xfId="0" applyFont="1" applyFill="1" applyAlignment="1" applyProtection="1">
      <alignment horizontal="center"/>
      <protection hidden="1"/>
    </xf>
    <xf numFmtId="0" fontId="3" fillId="2" borderId="0" xfId="0" applyFont="1" applyFill="1" applyBorder="1" applyAlignment="1" applyProtection="1">
      <alignment horizontal="center"/>
      <protection hidden="1"/>
    </xf>
    <xf numFmtId="0" fontId="3" fillId="0" borderId="0" xfId="0" applyFont="1" applyAlignment="1" applyProtection="1">
      <alignment horizontal="center" vertical="center"/>
      <protection hidden="1"/>
    </xf>
    <xf numFmtId="0" fontId="3" fillId="0" borderId="28" xfId="0" applyFont="1" applyFill="1" applyBorder="1" applyAlignment="1" applyProtection="1">
      <alignment horizontal="center" vertical="center"/>
      <protection hidden="1"/>
    </xf>
    <xf numFmtId="0" fontId="0" fillId="0" borderId="1" xfId="0"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9"/>
  <sheetViews>
    <sheetView tabSelected="1" zoomScale="70" zoomScaleNormal="70" zoomScaleSheetLayoutView="70" zoomScalePageLayoutView="55" workbookViewId="0">
      <selection activeCell="N27" sqref="N27"/>
    </sheetView>
  </sheetViews>
  <sheetFormatPr baseColWidth="10" defaultColWidth="11.5" defaultRowHeight="14.3" x14ac:dyDescent="0.25"/>
  <cols>
    <col min="1" max="1" width="13.375" style="9" customWidth="1"/>
    <col min="2" max="2" width="80.25" style="8" customWidth="1"/>
    <col min="3" max="3" width="21" style="8" customWidth="1"/>
    <col min="4" max="4" width="16.125" style="8" customWidth="1"/>
    <col min="5" max="5" width="17" style="8" customWidth="1"/>
    <col min="6" max="6" width="13.5" style="8" customWidth="1"/>
    <col min="7" max="7" width="12.875" style="8" customWidth="1"/>
    <col min="8" max="8" width="15" style="8" customWidth="1"/>
    <col min="9" max="9" width="20.375" style="8" customWidth="1"/>
    <col min="10" max="10" width="15" style="8" customWidth="1"/>
    <col min="11" max="11" width="17.875" style="10" customWidth="1"/>
    <col min="12" max="13" width="16.625" style="10" customWidth="1"/>
    <col min="14" max="14" width="14.625" style="10" customWidth="1"/>
    <col min="15" max="15" width="18.625" style="10" customWidth="1"/>
    <col min="16" max="16384" width="11.5" style="10"/>
  </cols>
  <sheetData>
    <row r="1" spans="1:15" x14ac:dyDescent="0.25">
      <c r="F1" s="9"/>
    </row>
    <row r="2" spans="1:15" ht="15.8" customHeight="1" x14ac:dyDescent="0.25">
      <c r="A2" s="46"/>
      <c r="B2" s="56" t="s">
        <v>0</v>
      </c>
      <c r="C2" s="56"/>
      <c r="D2" s="56"/>
      <c r="E2" s="56"/>
      <c r="F2" s="56"/>
      <c r="G2" s="56"/>
      <c r="H2" s="56"/>
      <c r="I2" s="56"/>
      <c r="J2" s="56"/>
      <c r="K2" s="56"/>
      <c r="L2" s="56"/>
      <c r="M2" s="56"/>
      <c r="N2" s="45" t="s">
        <v>37</v>
      </c>
      <c r="O2" s="45"/>
    </row>
    <row r="3" spans="1:15" ht="15.8" customHeight="1" x14ac:dyDescent="0.25">
      <c r="A3" s="46"/>
      <c r="B3" s="56" t="s">
        <v>1</v>
      </c>
      <c r="C3" s="56"/>
      <c r="D3" s="56"/>
      <c r="E3" s="56"/>
      <c r="F3" s="56"/>
      <c r="G3" s="56"/>
      <c r="H3" s="56"/>
      <c r="I3" s="56"/>
      <c r="J3" s="56"/>
      <c r="K3" s="56"/>
      <c r="L3" s="56"/>
      <c r="M3" s="56"/>
      <c r="N3" s="45" t="s">
        <v>40</v>
      </c>
      <c r="O3" s="45"/>
    </row>
    <row r="4" spans="1:15" ht="16.5" customHeight="1" x14ac:dyDescent="0.25">
      <c r="A4" s="46"/>
      <c r="B4" s="56" t="s">
        <v>36</v>
      </c>
      <c r="C4" s="56"/>
      <c r="D4" s="56"/>
      <c r="E4" s="56"/>
      <c r="F4" s="56"/>
      <c r="G4" s="56"/>
      <c r="H4" s="56"/>
      <c r="I4" s="56"/>
      <c r="J4" s="56"/>
      <c r="K4" s="56"/>
      <c r="L4" s="56"/>
      <c r="M4" s="56"/>
      <c r="N4" s="45" t="s">
        <v>41</v>
      </c>
      <c r="O4" s="45"/>
    </row>
    <row r="5" spans="1:15" ht="14.95" customHeight="1" x14ac:dyDescent="0.25">
      <c r="A5" s="46"/>
      <c r="B5" s="56"/>
      <c r="C5" s="56"/>
      <c r="D5" s="56"/>
      <c r="E5" s="56"/>
      <c r="F5" s="56"/>
      <c r="G5" s="56"/>
      <c r="H5" s="56"/>
      <c r="I5" s="56"/>
      <c r="J5" s="56"/>
      <c r="K5" s="56"/>
      <c r="L5" s="56"/>
      <c r="M5" s="56"/>
      <c r="N5" s="45" t="s">
        <v>38</v>
      </c>
      <c r="O5" s="45"/>
    </row>
    <row r="7" spans="1:15" x14ac:dyDescent="0.25">
      <c r="A7" s="33" t="s">
        <v>39</v>
      </c>
    </row>
    <row r="8" spans="1:15" x14ac:dyDescent="0.25">
      <c r="A8" s="33"/>
    </row>
    <row r="9" spans="1:15" x14ac:dyDescent="0.25">
      <c r="A9" s="34" t="s">
        <v>29</v>
      </c>
    </row>
    <row r="10" spans="1:15" ht="25.5" customHeight="1" x14ac:dyDescent="0.25">
      <c r="A10" s="63" t="s">
        <v>28</v>
      </c>
      <c r="B10" s="63"/>
      <c r="C10" s="11"/>
      <c r="E10" s="12" t="s">
        <v>21</v>
      </c>
      <c r="F10" s="65"/>
      <c r="G10" s="66"/>
      <c r="K10" s="13" t="s">
        <v>16</v>
      </c>
      <c r="L10" s="67"/>
      <c r="M10" s="68"/>
      <c r="N10" s="69"/>
    </row>
    <row r="11" spans="1:15" ht="14.95" thickBot="1" x14ac:dyDescent="0.3">
      <c r="A11" s="35"/>
      <c r="B11" s="11"/>
      <c r="C11" s="11"/>
      <c r="E11" s="14"/>
      <c r="F11" s="14"/>
      <c r="G11" s="14"/>
      <c r="K11" s="15"/>
      <c r="L11" s="16"/>
      <c r="M11" s="16"/>
      <c r="N11" s="16"/>
    </row>
    <row r="12" spans="1:15" ht="30.75" customHeight="1" thickBot="1" x14ac:dyDescent="0.3">
      <c r="A12" s="50" t="s">
        <v>26</v>
      </c>
      <c r="B12" s="51"/>
      <c r="C12" s="17"/>
      <c r="D12" s="47" t="s">
        <v>17</v>
      </c>
      <c r="E12" s="48"/>
      <c r="F12" s="48"/>
      <c r="G12" s="49"/>
      <c r="H12" s="7"/>
      <c r="I12" s="25"/>
      <c r="J12" s="25"/>
      <c r="K12" s="15"/>
    </row>
    <row r="13" spans="1:15" ht="14.95" thickBot="1" x14ac:dyDescent="0.3">
      <c r="A13" s="52"/>
      <c r="B13" s="53"/>
      <c r="C13" s="17"/>
      <c r="D13" s="18"/>
      <c r="E13" s="14"/>
      <c r="F13" s="14"/>
      <c r="G13" s="14"/>
      <c r="K13" s="15"/>
    </row>
    <row r="14" spans="1:15" ht="30.1" customHeight="1" thickBot="1" x14ac:dyDescent="0.3">
      <c r="A14" s="52"/>
      <c r="B14" s="53"/>
      <c r="C14" s="17"/>
      <c r="D14" s="47" t="s">
        <v>18</v>
      </c>
      <c r="E14" s="48"/>
      <c r="F14" s="48"/>
      <c r="G14" s="49"/>
      <c r="H14" s="7"/>
      <c r="I14" s="25"/>
      <c r="J14" s="25"/>
      <c r="K14" s="15"/>
    </row>
    <row r="15" spans="1:15" ht="18.7" customHeight="1" thickBot="1" x14ac:dyDescent="0.3">
      <c r="A15" s="52"/>
      <c r="B15" s="53"/>
      <c r="C15" s="17"/>
      <c r="E15" s="14"/>
      <c r="F15" s="14"/>
      <c r="G15" s="14"/>
      <c r="K15" s="15"/>
    </row>
    <row r="16" spans="1:15" ht="23.95" customHeight="1" thickBot="1" x14ac:dyDescent="0.3">
      <c r="A16" s="54"/>
      <c r="B16" s="55"/>
      <c r="C16" s="17"/>
      <c r="D16" s="47" t="s">
        <v>22</v>
      </c>
      <c r="E16" s="48"/>
      <c r="F16" s="48"/>
      <c r="G16" s="49"/>
      <c r="H16" s="7"/>
      <c r="I16" s="25"/>
      <c r="J16" s="25"/>
      <c r="K16" s="15"/>
      <c r="L16" s="16"/>
      <c r="M16" s="16"/>
      <c r="N16" s="16"/>
    </row>
    <row r="17" spans="1:15" x14ac:dyDescent="0.25">
      <c r="A17" s="35"/>
      <c r="B17" s="11"/>
      <c r="C17" s="11"/>
      <c r="E17" s="14"/>
      <c r="F17" s="14"/>
      <c r="G17" s="14"/>
      <c r="K17" s="15"/>
      <c r="L17" s="16"/>
      <c r="M17" s="16"/>
      <c r="N17" s="16"/>
    </row>
    <row r="19" spans="1:15" s="21" customFormat="1" ht="111.75" customHeight="1" x14ac:dyDescent="0.25">
      <c r="A19" s="19" t="s">
        <v>27</v>
      </c>
      <c r="B19" s="19" t="s">
        <v>2</v>
      </c>
      <c r="C19" s="19" t="s">
        <v>19</v>
      </c>
      <c r="D19" s="19" t="s">
        <v>3</v>
      </c>
      <c r="E19" s="19" t="s">
        <v>23</v>
      </c>
      <c r="F19" s="20" t="s">
        <v>4</v>
      </c>
      <c r="G19" s="20" t="s">
        <v>25</v>
      </c>
      <c r="H19" s="20" t="s">
        <v>5</v>
      </c>
      <c r="I19" s="20" t="s">
        <v>31</v>
      </c>
      <c r="J19" s="20" t="s">
        <v>34</v>
      </c>
      <c r="K19" s="20" t="s">
        <v>6</v>
      </c>
      <c r="L19" s="20" t="s">
        <v>7</v>
      </c>
      <c r="M19" s="20" t="s">
        <v>8</v>
      </c>
      <c r="N19" s="20" t="s">
        <v>30</v>
      </c>
      <c r="O19" s="20" t="s">
        <v>9</v>
      </c>
    </row>
    <row r="20" spans="1:15" s="21" customFormat="1" ht="32.450000000000003" customHeight="1" x14ac:dyDescent="0.25">
      <c r="A20" s="27">
        <v>1</v>
      </c>
      <c r="B20" s="38" t="s">
        <v>45</v>
      </c>
      <c r="C20" s="28"/>
      <c r="D20" s="22">
        <v>1</v>
      </c>
      <c r="E20" s="29" t="s">
        <v>44</v>
      </c>
      <c r="F20" s="30"/>
      <c r="G20" s="24">
        <v>0</v>
      </c>
      <c r="H20" s="1">
        <f>+ROUND(F20*G20,0)</f>
        <v>0</v>
      </c>
      <c r="I20" s="24">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1" customFormat="1" ht="32.450000000000003" customHeight="1" x14ac:dyDescent="0.25">
      <c r="A21" s="37">
        <v>2</v>
      </c>
      <c r="B21" s="38" t="s">
        <v>46</v>
      </c>
      <c r="C21" s="28"/>
      <c r="D21" s="22">
        <v>2</v>
      </c>
      <c r="E21" s="29" t="s">
        <v>44</v>
      </c>
      <c r="F21" s="30"/>
      <c r="G21" s="24">
        <v>0</v>
      </c>
      <c r="H21" s="1">
        <f t="shared" ref="H21:H40" si="6">+ROUND(F21*G21,0)</f>
        <v>0</v>
      </c>
      <c r="I21" s="24">
        <v>0</v>
      </c>
      <c r="J21" s="1">
        <f t="shared" ref="J21:J40" si="7">ROUND(F21*I21,0)</f>
        <v>0</v>
      </c>
      <c r="K21" s="1">
        <f t="shared" ref="K21:K40" si="8">ROUND(F21+H21+J21,0)</f>
        <v>0</v>
      </c>
      <c r="L21" s="1">
        <f t="shared" ref="L21:L40" si="9">ROUND(F21*D21,0)</f>
        <v>0</v>
      </c>
      <c r="M21" s="1">
        <f t="shared" ref="M21:M40" si="10">ROUND(L21*G21,0)</f>
        <v>0</v>
      </c>
      <c r="N21" s="1">
        <f t="shared" ref="N21:N40" si="11">ROUND(L21*I21,0)</f>
        <v>0</v>
      </c>
      <c r="O21" s="2">
        <f t="shared" ref="O21:O40" si="12">ROUND(L21+N21+M21,0)</f>
        <v>0</v>
      </c>
    </row>
    <row r="22" spans="1:15" s="21" customFormat="1" ht="32.450000000000003" customHeight="1" x14ac:dyDescent="0.25">
      <c r="A22" s="27">
        <v>3</v>
      </c>
      <c r="B22" s="38" t="s">
        <v>47</v>
      </c>
      <c r="C22" s="28"/>
      <c r="D22" s="22">
        <v>2</v>
      </c>
      <c r="E22" s="29" t="s">
        <v>44</v>
      </c>
      <c r="F22" s="30"/>
      <c r="G22" s="24">
        <v>0</v>
      </c>
      <c r="H22" s="1">
        <f t="shared" si="6"/>
        <v>0</v>
      </c>
      <c r="I22" s="24">
        <v>0</v>
      </c>
      <c r="J22" s="1">
        <f t="shared" si="7"/>
        <v>0</v>
      </c>
      <c r="K22" s="1">
        <f t="shared" si="8"/>
        <v>0</v>
      </c>
      <c r="L22" s="1">
        <f t="shared" si="9"/>
        <v>0</v>
      </c>
      <c r="M22" s="1">
        <f t="shared" si="10"/>
        <v>0</v>
      </c>
      <c r="N22" s="1">
        <f t="shared" si="11"/>
        <v>0</v>
      </c>
      <c r="O22" s="2">
        <f t="shared" si="12"/>
        <v>0</v>
      </c>
    </row>
    <row r="23" spans="1:15" s="21" customFormat="1" ht="32.450000000000003" customHeight="1" x14ac:dyDescent="0.25">
      <c r="A23" s="27">
        <v>4</v>
      </c>
      <c r="B23" s="38" t="s">
        <v>48</v>
      </c>
      <c r="C23" s="28"/>
      <c r="D23" s="22">
        <v>4</v>
      </c>
      <c r="E23" s="29" t="s">
        <v>49</v>
      </c>
      <c r="F23" s="30"/>
      <c r="G23" s="24">
        <v>0</v>
      </c>
      <c r="H23" s="1">
        <f t="shared" si="6"/>
        <v>0</v>
      </c>
      <c r="I23" s="24">
        <v>0</v>
      </c>
      <c r="J23" s="1">
        <f t="shared" si="7"/>
        <v>0</v>
      </c>
      <c r="K23" s="1">
        <f t="shared" si="8"/>
        <v>0</v>
      </c>
      <c r="L23" s="1">
        <f t="shared" si="9"/>
        <v>0</v>
      </c>
      <c r="M23" s="1">
        <f t="shared" si="10"/>
        <v>0</v>
      </c>
      <c r="N23" s="1">
        <f t="shared" si="11"/>
        <v>0</v>
      </c>
      <c r="O23" s="2">
        <f t="shared" si="12"/>
        <v>0</v>
      </c>
    </row>
    <row r="24" spans="1:15" s="21" customFormat="1" ht="32.450000000000003" customHeight="1" x14ac:dyDescent="0.25">
      <c r="A24" s="37">
        <v>5</v>
      </c>
      <c r="B24" s="38" t="s">
        <v>50</v>
      </c>
      <c r="C24" s="28"/>
      <c r="D24" s="22">
        <v>4</v>
      </c>
      <c r="E24" s="29" t="s">
        <v>49</v>
      </c>
      <c r="F24" s="30"/>
      <c r="G24" s="24">
        <v>0</v>
      </c>
      <c r="H24" s="1">
        <f t="shared" si="6"/>
        <v>0</v>
      </c>
      <c r="I24" s="24">
        <v>0</v>
      </c>
      <c r="J24" s="1">
        <f t="shared" si="7"/>
        <v>0</v>
      </c>
      <c r="K24" s="1">
        <f t="shared" si="8"/>
        <v>0</v>
      </c>
      <c r="L24" s="1">
        <f t="shared" si="9"/>
        <v>0</v>
      </c>
      <c r="M24" s="1">
        <f t="shared" si="10"/>
        <v>0</v>
      </c>
      <c r="N24" s="1">
        <f t="shared" si="11"/>
        <v>0</v>
      </c>
      <c r="O24" s="2">
        <f t="shared" si="12"/>
        <v>0</v>
      </c>
    </row>
    <row r="25" spans="1:15" s="21" customFormat="1" ht="32.450000000000003" customHeight="1" x14ac:dyDescent="0.25">
      <c r="A25" s="27">
        <v>6</v>
      </c>
      <c r="B25" s="38" t="s">
        <v>51</v>
      </c>
      <c r="C25" s="28"/>
      <c r="D25" s="22">
        <v>4</v>
      </c>
      <c r="E25" s="29" t="s">
        <v>49</v>
      </c>
      <c r="F25" s="30"/>
      <c r="G25" s="24">
        <v>0</v>
      </c>
      <c r="H25" s="1">
        <f t="shared" si="6"/>
        <v>0</v>
      </c>
      <c r="I25" s="24">
        <v>0</v>
      </c>
      <c r="J25" s="1">
        <f t="shared" si="7"/>
        <v>0</v>
      </c>
      <c r="K25" s="1">
        <f t="shared" si="8"/>
        <v>0</v>
      </c>
      <c r="L25" s="1">
        <f t="shared" si="9"/>
        <v>0</v>
      </c>
      <c r="M25" s="1">
        <f t="shared" si="10"/>
        <v>0</v>
      </c>
      <c r="N25" s="1">
        <f t="shared" si="11"/>
        <v>0</v>
      </c>
      <c r="O25" s="2">
        <f t="shared" si="12"/>
        <v>0</v>
      </c>
    </row>
    <row r="26" spans="1:15" s="21" customFormat="1" ht="32.450000000000003" customHeight="1" x14ac:dyDescent="0.25">
      <c r="A26" s="27">
        <v>7</v>
      </c>
      <c r="B26" s="38" t="s">
        <v>52</v>
      </c>
      <c r="C26" s="28"/>
      <c r="D26" s="22">
        <v>2</v>
      </c>
      <c r="E26" s="29" t="s">
        <v>49</v>
      </c>
      <c r="F26" s="30"/>
      <c r="G26" s="24">
        <v>0</v>
      </c>
      <c r="H26" s="1">
        <f t="shared" si="6"/>
        <v>0</v>
      </c>
      <c r="I26" s="24">
        <v>0</v>
      </c>
      <c r="J26" s="1">
        <f t="shared" si="7"/>
        <v>0</v>
      </c>
      <c r="K26" s="1">
        <f t="shared" si="8"/>
        <v>0</v>
      </c>
      <c r="L26" s="1">
        <f t="shared" si="9"/>
        <v>0</v>
      </c>
      <c r="M26" s="1">
        <f t="shared" si="10"/>
        <v>0</v>
      </c>
      <c r="N26" s="1">
        <f t="shared" si="11"/>
        <v>0</v>
      </c>
      <c r="O26" s="2">
        <f t="shared" si="12"/>
        <v>0</v>
      </c>
    </row>
    <row r="27" spans="1:15" s="21" customFormat="1" ht="32.450000000000003" customHeight="1" x14ac:dyDescent="0.25">
      <c r="A27" s="37">
        <v>8</v>
      </c>
      <c r="B27" s="38" t="s">
        <v>53</v>
      </c>
      <c r="C27" s="28"/>
      <c r="D27" s="22">
        <v>20</v>
      </c>
      <c r="E27" s="29" t="s">
        <v>49</v>
      </c>
      <c r="F27" s="30"/>
      <c r="G27" s="24">
        <v>0</v>
      </c>
      <c r="H27" s="1">
        <f t="shared" si="6"/>
        <v>0</v>
      </c>
      <c r="I27" s="24">
        <v>0</v>
      </c>
      <c r="J27" s="1">
        <f t="shared" si="7"/>
        <v>0</v>
      </c>
      <c r="K27" s="1">
        <f t="shared" si="8"/>
        <v>0</v>
      </c>
      <c r="L27" s="1">
        <f t="shared" si="9"/>
        <v>0</v>
      </c>
      <c r="M27" s="1">
        <f t="shared" si="10"/>
        <v>0</v>
      </c>
      <c r="N27" s="1">
        <f t="shared" si="11"/>
        <v>0</v>
      </c>
      <c r="O27" s="2">
        <f t="shared" si="12"/>
        <v>0</v>
      </c>
    </row>
    <row r="28" spans="1:15" s="21" customFormat="1" ht="32.450000000000003" customHeight="1" x14ac:dyDescent="0.25">
      <c r="A28" s="27">
        <v>9</v>
      </c>
      <c r="B28" s="38" t="s">
        <v>54</v>
      </c>
      <c r="C28" s="28"/>
      <c r="D28" s="22">
        <v>20</v>
      </c>
      <c r="E28" s="29" t="s">
        <v>49</v>
      </c>
      <c r="F28" s="30"/>
      <c r="G28" s="24">
        <v>0</v>
      </c>
      <c r="H28" s="1">
        <f t="shared" si="6"/>
        <v>0</v>
      </c>
      <c r="I28" s="24">
        <v>0</v>
      </c>
      <c r="J28" s="1">
        <f t="shared" si="7"/>
        <v>0</v>
      </c>
      <c r="K28" s="1">
        <f t="shared" si="8"/>
        <v>0</v>
      </c>
      <c r="L28" s="1">
        <f t="shared" si="9"/>
        <v>0</v>
      </c>
      <c r="M28" s="1">
        <f t="shared" si="10"/>
        <v>0</v>
      </c>
      <c r="N28" s="1">
        <f t="shared" si="11"/>
        <v>0</v>
      </c>
      <c r="O28" s="2">
        <f t="shared" si="12"/>
        <v>0</v>
      </c>
    </row>
    <row r="29" spans="1:15" s="21" customFormat="1" ht="32.450000000000003" customHeight="1" x14ac:dyDescent="0.25">
      <c r="A29" s="27">
        <v>10</v>
      </c>
      <c r="B29" s="38" t="s">
        <v>55</v>
      </c>
      <c r="C29" s="28"/>
      <c r="D29" s="22">
        <v>2</v>
      </c>
      <c r="E29" s="29" t="s">
        <v>49</v>
      </c>
      <c r="F29" s="30"/>
      <c r="G29" s="24">
        <v>0</v>
      </c>
      <c r="H29" s="1">
        <f t="shared" si="6"/>
        <v>0</v>
      </c>
      <c r="I29" s="24">
        <v>0</v>
      </c>
      <c r="J29" s="1">
        <f t="shared" si="7"/>
        <v>0</v>
      </c>
      <c r="K29" s="1">
        <f t="shared" si="8"/>
        <v>0</v>
      </c>
      <c r="L29" s="1">
        <f t="shared" si="9"/>
        <v>0</v>
      </c>
      <c r="M29" s="1">
        <f t="shared" si="10"/>
        <v>0</v>
      </c>
      <c r="N29" s="1">
        <f t="shared" si="11"/>
        <v>0</v>
      </c>
      <c r="O29" s="2">
        <f t="shared" si="12"/>
        <v>0</v>
      </c>
    </row>
    <row r="30" spans="1:15" s="21" customFormat="1" ht="40.1" customHeight="1" x14ac:dyDescent="0.25">
      <c r="A30" s="37">
        <v>11</v>
      </c>
      <c r="B30" s="38" t="s">
        <v>56</v>
      </c>
      <c r="C30" s="28"/>
      <c r="D30" s="22">
        <v>1</v>
      </c>
      <c r="E30" s="29" t="s">
        <v>49</v>
      </c>
      <c r="F30" s="30"/>
      <c r="G30" s="24">
        <v>0</v>
      </c>
      <c r="H30" s="1">
        <f t="shared" si="6"/>
        <v>0</v>
      </c>
      <c r="I30" s="24">
        <v>0</v>
      </c>
      <c r="J30" s="1">
        <f t="shared" si="7"/>
        <v>0</v>
      </c>
      <c r="K30" s="1">
        <f t="shared" si="8"/>
        <v>0</v>
      </c>
      <c r="L30" s="1">
        <f t="shared" si="9"/>
        <v>0</v>
      </c>
      <c r="M30" s="1">
        <f t="shared" si="10"/>
        <v>0</v>
      </c>
      <c r="N30" s="1">
        <f t="shared" si="11"/>
        <v>0</v>
      </c>
      <c r="O30" s="2">
        <f t="shared" si="12"/>
        <v>0</v>
      </c>
    </row>
    <row r="31" spans="1:15" s="21" customFormat="1" ht="33.299999999999997" customHeight="1" x14ac:dyDescent="0.25">
      <c r="A31" s="27">
        <v>12</v>
      </c>
      <c r="B31" s="38" t="s">
        <v>57</v>
      </c>
      <c r="C31" s="28"/>
      <c r="D31" s="22">
        <v>3</v>
      </c>
      <c r="E31" s="29" t="s">
        <v>49</v>
      </c>
      <c r="F31" s="30"/>
      <c r="G31" s="24">
        <v>0</v>
      </c>
      <c r="H31" s="1">
        <f t="shared" si="6"/>
        <v>0</v>
      </c>
      <c r="I31" s="24">
        <v>0</v>
      </c>
      <c r="J31" s="1">
        <f t="shared" si="7"/>
        <v>0</v>
      </c>
      <c r="K31" s="1">
        <f t="shared" si="8"/>
        <v>0</v>
      </c>
      <c r="L31" s="1">
        <f t="shared" si="9"/>
        <v>0</v>
      </c>
      <c r="M31" s="1">
        <f t="shared" si="10"/>
        <v>0</v>
      </c>
      <c r="N31" s="1">
        <f t="shared" si="11"/>
        <v>0</v>
      </c>
      <c r="O31" s="2">
        <f t="shared" si="12"/>
        <v>0</v>
      </c>
    </row>
    <row r="32" spans="1:15" s="21" customFormat="1" ht="30.6" customHeight="1" x14ac:dyDescent="0.25">
      <c r="A32" s="27">
        <v>13</v>
      </c>
      <c r="B32" s="38" t="s">
        <v>58</v>
      </c>
      <c r="C32" s="28"/>
      <c r="D32" s="22">
        <v>4</v>
      </c>
      <c r="E32" s="29" t="s">
        <v>49</v>
      </c>
      <c r="F32" s="30"/>
      <c r="G32" s="24">
        <v>0</v>
      </c>
      <c r="H32" s="1">
        <f t="shared" si="6"/>
        <v>0</v>
      </c>
      <c r="I32" s="24">
        <v>0</v>
      </c>
      <c r="J32" s="1">
        <f t="shared" si="7"/>
        <v>0</v>
      </c>
      <c r="K32" s="1">
        <f t="shared" si="8"/>
        <v>0</v>
      </c>
      <c r="L32" s="1">
        <f t="shared" si="9"/>
        <v>0</v>
      </c>
      <c r="M32" s="1">
        <f t="shared" si="10"/>
        <v>0</v>
      </c>
      <c r="N32" s="1">
        <f t="shared" si="11"/>
        <v>0</v>
      </c>
      <c r="O32" s="2">
        <f t="shared" si="12"/>
        <v>0</v>
      </c>
    </row>
    <row r="33" spans="1:15" s="21" customFormat="1" ht="69.3" customHeight="1" x14ac:dyDescent="0.25">
      <c r="A33" s="37">
        <v>14</v>
      </c>
      <c r="B33" s="38" t="s">
        <v>59</v>
      </c>
      <c r="C33" s="28"/>
      <c r="D33" s="22">
        <v>3</v>
      </c>
      <c r="E33" s="29" t="s">
        <v>49</v>
      </c>
      <c r="F33" s="30"/>
      <c r="G33" s="24">
        <v>0</v>
      </c>
      <c r="H33" s="1">
        <f t="shared" si="6"/>
        <v>0</v>
      </c>
      <c r="I33" s="24">
        <v>0</v>
      </c>
      <c r="J33" s="1">
        <f t="shared" si="7"/>
        <v>0</v>
      </c>
      <c r="K33" s="1">
        <f t="shared" si="8"/>
        <v>0</v>
      </c>
      <c r="L33" s="1">
        <f t="shared" si="9"/>
        <v>0</v>
      </c>
      <c r="M33" s="1">
        <f t="shared" si="10"/>
        <v>0</v>
      </c>
      <c r="N33" s="1">
        <f t="shared" si="11"/>
        <v>0</v>
      </c>
      <c r="O33" s="2">
        <f t="shared" si="12"/>
        <v>0</v>
      </c>
    </row>
    <row r="34" spans="1:15" s="21" customFormat="1" ht="97.85" customHeight="1" x14ac:dyDescent="0.25">
      <c r="A34" s="27">
        <v>15</v>
      </c>
      <c r="B34" s="38" t="s">
        <v>60</v>
      </c>
      <c r="C34" s="28"/>
      <c r="D34" s="22">
        <v>2</v>
      </c>
      <c r="E34" s="29" t="s">
        <v>49</v>
      </c>
      <c r="F34" s="30"/>
      <c r="G34" s="24">
        <v>0</v>
      </c>
      <c r="H34" s="1">
        <f t="shared" si="6"/>
        <v>0</v>
      </c>
      <c r="I34" s="24">
        <v>0</v>
      </c>
      <c r="J34" s="1">
        <f t="shared" si="7"/>
        <v>0</v>
      </c>
      <c r="K34" s="1">
        <f t="shared" si="8"/>
        <v>0</v>
      </c>
      <c r="L34" s="1">
        <f t="shared" si="9"/>
        <v>0</v>
      </c>
      <c r="M34" s="1">
        <f t="shared" si="10"/>
        <v>0</v>
      </c>
      <c r="N34" s="1">
        <f t="shared" si="11"/>
        <v>0</v>
      </c>
      <c r="O34" s="2">
        <f t="shared" si="12"/>
        <v>0</v>
      </c>
    </row>
    <row r="35" spans="1:15" s="21" customFormat="1" ht="38.049999999999997" customHeight="1" x14ac:dyDescent="0.25">
      <c r="A35" s="27">
        <v>16</v>
      </c>
      <c r="B35" s="38" t="s">
        <v>61</v>
      </c>
      <c r="C35" s="28"/>
      <c r="D35" s="22">
        <v>1</v>
      </c>
      <c r="E35" s="29" t="s">
        <v>49</v>
      </c>
      <c r="F35" s="30"/>
      <c r="G35" s="24">
        <v>0</v>
      </c>
      <c r="H35" s="1">
        <f t="shared" si="6"/>
        <v>0</v>
      </c>
      <c r="I35" s="24">
        <v>0</v>
      </c>
      <c r="J35" s="1">
        <f t="shared" si="7"/>
        <v>0</v>
      </c>
      <c r="K35" s="1">
        <f t="shared" si="8"/>
        <v>0</v>
      </c>
      <c r="L35" s="1">
        <f t="shared" si="9"/>
        <v>0</v>
      </c>
      <c r="M35" s="1">
        <f t="shared" si="10"/>
        <v>0</v>
      </c>
      <c r="N35" s="1">
        <f t="shared" si="11"/>
        <v>0</v>
      </c>
      <c r="O35" s="2">
        <f t="shared" si="12"/>
        <v>0</v>
      </c>
    </row>
    <row r="36" spans="1:15" s="21" customFormat="1" ht="35.35" customHeight="1" x14ac:dyDescent="0.25">
      <c r="A36" s="37">
        <v>17</v>
      </c>
      <c r="B36" s="38" t="s">
        <v>62</v>
      </c>
      <c r="C36" s="28"/>
      <c r="D36" s="22">
        <v>1</v>
      </c>
      <c r="E36" s="29" t="s">
        <v>49</v>
      </c>
      <c r="F36" s="30"/>
      <c r="G36" s="24">
        <v>0</v>
      </c>
      <c r="H36" s="1">
        <f t="shared" si="6"/>
        <v>0</v>
      </c>
      <c r="I36" s="24">
        <v>0</v>
      </c>
      <c r="J36" s="1">
        <f t="shared" si="7"/>
        <v>0</v>
      </c>
      <c r="K36" s="1">
        <f t="shared" si="8"/>
        <v>0</v>
      </c>
      <c r="L36" s="1">
        <f t="shared" si="9"/>
        <v>0</v>
      </c>
      <c r="M36" s="1">
        <f t="shared" si="10"/>
        <v>0</v>
      </c>
      <c r="N36" s="1">
        <f t="shared" si="11"/>
        <v>0</v>
      </c>
      <c r="O36" s="2">
        <f t="shared" si="12"/>
        <v>0</v>
      </c>
    </row>
    <row r="37" spans="1:15" s="21" customFormat="1" ht="38.049999999999997" customHeight="1" x14ac:dyDescent="0.25">
      <c r="A37" s="27">
        <v>18</v>
      </c>
      <c r="B37" s="38" t="s">
        <v>63</v>
      </c>
      <c r="C37" s="28"/>
      <c r="D37" s="22">
        <v>5</v>
      </c>
      <c r="E37" s="29" t="s">
        <v>49</v>
      </c>
      <c r="F37" s="30"/>
      <c r="G37" s="24">
        <v>0</v>
      </c>
      <c r="H37" s="1">
        <f t="shared" si="6"/>
        <v>0</v>
      </c>
      <c r="I37" s="24">
        <v>0</v>
      </c>
      <c r="J37" s="1">
        <f t="shared" si="7"/>
        <v>0</v>
      </c>
      <c r="K37" s="1">
        <f t="shared" si="8"/>
        <v>0</v>
      </c>
      <c r="L37" s="1">
        <f t="shared" si="9"/>
        <v>0</v>
      </c>
      <c r="M37" s="1">
        <f t="shared" si="10"/>
        <v>0</v>
      </c>
      <c r="N37" s="1">
        <f t="shared" si="11"/>
        <v>0</v>
      </c>
      <c r="O37" s="2">
        <f t="shared" si="12"/>
        <v>0</v>
      </c>
    </row>
    <row r="38" spans="1:15" s="21" customFormat="1" ht="65.900000000000006" customHeight="1" x14ac:dyDescent="0.25">
      <c r="A38" s="27">
        <v>19</v>
      </c>
      <c r="B38" s="38" t="s">
        <v>64</v>
      </c>
      <c r="C38" s="28"/>
      <c r="D38" s="22">
        <v>4</v>
      </c>
      <c r="E38" s="29" t="s">
        <v>49</v>
      </c>
      <c r="F38" s="30"/>
      <c r="G38" s="24">
        <v>0</v>
      </c>
      <c r="H38" s="1">
        <f t="shared" si="6"/>
        <v>0</v>
      </c>
      <c r="I38" s="24">
        <v>0</v>
      </c>
      <c r="J38" s="1">
        <f t="shared" si="7"/>
        <v>0</v>
      </c>
      <c r="K38" s="1">
        <f t="shared" si="8"/>
        <v>0</v>
      </c>
      <c r="L38" s="1">
        <f t="shared" si="9"/>
        <v>0</v>
      </c>
      <c r="M38" s="1">
        <f t="shared" si="10"/>
        <v>0</v>
      </c>
      <c r="N38" s="1">
        <f t="shared" si="11"/>
        <v>0</v>
      </c>
      <c r="O38" s="2">
        <f t="shared" si="12"/>
        <v>0</v>
      </c>
    </row>
    <row r="39" spans="1:15" s="21" customFormat="1" ht="50.95" customHeight="1" x14ac:dyDescent="0.25">
      <c r="A39" s="37">
        <v>20</v>
      </c>
      <c r="B39" s="38" t="s">
        <v>65</v>
      </c>
      <c r="C39" s="28"/>
      <c r="D39" s="22">
        <v>1</v>
      </c>
      <c r="E39" s="29" t="s">
        <v>49</v>
      </c>
      <c r="F39" s="30"/>
      <c r="G39" s="24">
        <v>0</v>
      </c>
      <c r="H39" s="1">
        <f t="shared" si="6"/>
        <v>0</v>
      </c>
      <c r="I39" s="24">
        <v>0</v>
      </c>
      <c r="J39" s="1">
        <f t="shared" si="7"/>
        <v>0</v>
      </c>
      <c r="K39" s="1">
        <f t="shared" si="8"/>
        <v>0</v>
      </c>
      <c r="L39" s="1">
        <f t="shared" si="9"/>
        <v>0</v>
      </c>
      <c r="M39" s="1">
        <f t="shared" si="10"/>
        <v>0</v>
      </c>
      <c r="N39" s="1">
        <f t="shared" si="11"/>
        <v>0</v>
      </c>
      <c r="O39" s="2">
        <f t="shared" si="12"/>
        <v>0</v>
      </c>
    </row>
    <row r="40" spans="1:15" s="21" customFormat="1" ht="50.95" customHeight="1" x14ac:dyDescent="0.25">
      <c r="A40" s="27">
        <v>21</v>
      </c>
      <c r="B40" s="38" t="s">
        <v>66</v>
      </c>
      <c r="C40" s="28"/>
      <c r="D40" s="22">
        <v>1</v>
      </c>
      <c r="E40" s="29" t="s">
        <v>49</v>
      </c>
      <c r="F40" s="30"/>
      <c r="G40" s="24">
        <v>0</v>
      </c>
      <c r="H40" s="1">
        <f t="shared" si="6"/>
        <v>0</v>
      </c>
      <c r="I40" s="24">
        <v>0</v>
      </c>
      <c r="J40" s="1">
        <f t="shared" si="7"/>
        <v>0</v>
      </c>
      <c r="K40" s="1">
        <f t="shared" si="8"/>
        <v>0</v>
      </c>
      <c r="L40" s="1">
        <f t="shared" si="9"/>
        <v>0</v>
      </c>
      <c r="M40" s="1">
        <f t="shared" si="10"/>
        <v>0</v>
      </c>
      <c r="N40" s="1">
        <f t="shared" si="11"/>
        <v>0</v>
      </c>
      <c r="O40" s="2">
        <f t="shared" si="12"/>
        <v>0</v>
      </c>
    </row>
    <row r="41" spans="1:15" s="21" customFormat="1" ht="41.95" customHeight="1" thickBot="1" x14ac:dyDescent="0.25">
      <c r="A41" s="17"/>
      <c r="B41" s="72"/>
      <c r="C41" s="72"/>
      <c r="D41" s="72"/>
      <c r="E41" s="72"/>
      <c r="F41" s="72"/>
      <c r="G41" s="72"/>
      <c r="H41" s="72"/>
      <c r="I41" s="72"/>
      <c r="J41" s="72"/>
      <c r="K41" s="72"/>
      <c r="L41" s="72"/>
      <c r="M41" s="73" t="s">
        <v>35</v>
      </c>
      <c r="N41" s="73"/>
      <c r="O41" s="26">
        <f>SUMIF(G:G,0%,L:L)</f>
        <v>0</v>
      </c>
    </row>
    <row r="42" spans="1:15" s="21" customFormat="1" ht="39.1" customHeight="1" thickBot="1" x14ac:dyDescent="0.25">
      <c r="A42" s="61" t="s">
        <v>24</v>
      </c>
      <c r="B42" s="62"/>
      <c r="C42" s="62"/>
      <c r="D42" s="62"/>
      <c r="E42" s="62"/>
      <c r="F42" s="62"/>
      <c r="G42" s="62"/>
      <c r="H42" s="62"/>
      <c r="I42" s="62"/>
      <c r="J42" s="62"/>
      <c r="K42" s="62"/>
      <c r="L42" s="62"/>
      <c r="M42" s="74" t="s">
        <v>10</v>
      </c>
      <c r="N42" s="74"/>
      <c r="O42" s="4">
        <f>SUMIF(G:G,5%,L:L)</f>
        <v>0</v>
      </c>
    </row>
    <row r="43" spans="1:15" s="21" customFormat="1" ht="30.1" customHeight="1" x14ac:dyDescent="0.2">
      <c r="A43" s="57" t="s">
        <v>42</v>
      </c>
      <c r="B43" s="58"/>
      <c r="C43" s="58"/>
      <c r="D43" s="58"/>
      <c r="E43" s="58"/>
      <c r="F43" s="58"/>
      <c r="G43" s="58"/>
      <c r="H43" s="58"/>
      <c r="I43" s="58"/>
      <c r="J43" s="58"/>
      <c r="K43" s="58"/>
      <c r="L43" s="59"/>
      <c r="M43" s="74" t="s">
        <v>11</v>
      </c>
      <c r="N43" s="74"/>
      <c r="O43" s="4">
        <f>SUMIF(G:G,19%,L:L)</f>
        <v>0</v>
      </c>
    </row>
    <row r="44" spans="1:15" s="21" customFormat="1" ht="30.1" customHeight="1" x14ac:dyDescent="0.25">
      <c r="A44" s="60"/>
      <c r="B44" s="60"/>
      <c r="C44" s="60"/>
      <c r="D44" s="60"/>
      <c r="E44" s="60"/>
      <c r="F44" s="60"/>
      <c r="G44" s="60"/>
      <c r="H44" s="60"/>
      <c r="I44" s="60"/>
      <c r="J44" s="60"/>
      <c r="K44" s="60"/>
      <c r="L44" s="60"/>
      <c r="M44" s="39" t="s">
        <v>7</v>
      </c>
      <c r="N44" s="40"/>
      <c r="O44" s="5">
        <f>SUM(O41:O43)</f>
        <v>0</v>
      </c>
    </row>
    <row r="45" spans="1:15" s="21" customFormat="1" ht="30.1" customHeight="1" x14ac:dyDescent="0.2">
      <c r="A45" s="60"/>
      <c r="B45" s="60"/>
      <c r="C45" s="60"/>
      <c r="D45" s="60"/>
      <c r="E45" s="60"/>
      <c r="F45" s="60"/>
      <c r="G45" s="60"/>
      <c r="H45" s="60"/>
      <c r="I45" s="60"/>
      <c r="J45" s="60"/>
      <c r="K45" s="60"/>
      <c r="L45" s="60"/>
      <c r="M45" s="75" t="s">
        <v>12</v>
      </c>
      <c r="N45" s="76"/>
      <c r="O45" s="6">
        <f>ROUND(O42*5%,0)</f>
        <v>0</v>
      </c>
    </row>
    <row r="46" spans="1:15" s="21" customFormat="1" ht="30.1" customHeight="1" x14ac:dyDescent="0.2">
      <c r="A46" s="60"/>
      <c r="B46" s="60"/>
      <c r="C46" s="60"/>
      <c r="D46" s="60"/>
      <c r="E46" s="60"/>
      <c r="F46" s="60"/>
      <c r="G46" s="60"/>
      <c r="H46" s="60"/>
      <c r="I46" s="60"/>
      <c r="J46" s="60"/>
      <c r="K46" s="60"/>
      <c r="L46" s="60"/>
      <c r="M46" s="75" t="s">
        <v>13</v>
      </c>
      <c r="N46" s="76"/>
      <c r="O46" s="4">
        <f>ROUND(O43*19%,0)</f>
        <v>0</v>
      </c>
    </row>
    <row r="47" spans="1:15" s="21" customFormat="1" ht="30.1" customHeight="1" x14ac:dyDescent="0.25">
      <c r="A47" s="60"/>
      <c r="B47" s="60"/>
      <c r="C47" s="60"/>
      <c r="D47" s="60"/>
      <c r="E47" s="60"/>
      <c r="F47" s="60"/>
      <c r="G47" s="60"/>
      <c r="H47" s="60"/>
      <c r="I47" s="60"/>
      <c r="J47" s="60"/>
      <c r="K47" s="60"/>
      <c r="L47" s="60"/>
      <c r="M47" s="39" t="s">
        <v>14</v>
      </c>
      <c r="N47" s="40"/>
      <c r="O47" s="5">
        <f>SUM(O45:O46)</f>
        <v>0</v>
      </c>
    </row>
    <row r="48" spans="1:15" s="21" customFormat="1" ht="30.1" customHeight="1" x14ac:dyDescent="0.2">
      <c r="A48" s="60"/>
      <c r="B48" s="60"/>
      <c r="C48" s="60"/>
      <c r="D48" s="60"/>
      <c r="E48" s="60"/>
      <c r="F48" s="60"/>
      <c r="G48" s="60"/>
      <c r="H48" s="60"/>
      <c r="I48" s="60"/>
      <c r="J48" s="60"/>
      <c r="K48" s="60"/>
      <c r="L48" s="60"/>
      <c r="M48" s="43" t="s">
        <v>33</v>
      </c>
      <c r="N48" s="44"/>
      <c r="O48" s="4">
        <f>SUMIF(I:I,8%,N:N)</f>
        <v>0</v>
      </c>
    </row>
    <row r="49" spans="1:15" s="21" customFormat="1" ht="37.549999999999997" customHeight="1" x14ac:dyDescent="0.25">
      <c r="A49" s="60"/>
      <c r="B49" s="60"/>
      <c r="C49" s="60"/>
      <c r="D49" s="60"/>
      <c r="E49" s="60"/>
      <c r="F49" s="60"/>
      <c r="G49" s="60"/>
      <c r="H49" s="60"/>
      <c r="I49" s="60"/>
      <c r="J49" s="60"/>
      <c r="K49" s="60"/>
      <c r="L49" s="60"/>
      <c r="M49" s="41" t="s">
        <v>32</v>
      </c>
      <c r="N49" s="42"/>
      <c r="O49" s="5">
        <f>SUM(O48)</f>
        <v>0</v>
      </c>
    </row>
    <row r="50" spans="1:15" s="21" customFormat="1" ht="44.35" customHeight="1" x14ac:dyDescent="0.25">
      <c r="A50" s="60"/>
      <c r="B50" s="60"/>
      <c r="C50" s="60"/>
      <c r="D50" s="60"/>
      <c r="E50" s="60"/>
      <c r="F50" s="60"/>
      <c r="G50" s="60"/>
      <c r="H50" s="60"/>
      <c r="I50" s="60"/>
      <c r="J50" s="60"/>
      <c r="K50" s="60"/>
      <c r="L50" s="60"/>
      <c r="M50" s="41" t="s">
        <v>15</v>
      </c>
      <c r="N50" s="42"/>
      <c r="O50" s="5">
        <f>+O44+O47+O49</f>
        <v>0</v>
      </c>
    </row>
    <row r="53" spans="1:15" x14ac:dyDescent="0.25">
      <c r="B53" s="32"/>
      <c r="C53" s="32"/>
    </row>
    <row r="54" spans="1:15" x14ac:dyDescent="0.25">
      <c r="B54" s="70"/>
      <c r="C54" s="70"/>
    </row>
    <row r="55" spans="1:15" ht="14.95" thickBot="1" x14ac:dyDescent="0.3">
      <c r="B55" s="71"/>
      <c r="C55" s="71"/>
    </row>
    <row r="56" spans="1:15" x14ac:dyDescent="0.25">
      <c r="B56" s="64" t="s">
        <v>20</v>
      </c>
      <c r="C56" s="64"/>
    </row>
    <row r="58" spans="1:15" x14ac:dyDescent="0.25">
      <c r="A58" s="36" t="s">
        <v>43</v>
      </c>
    </row>
    <row r="59" spans="1:15" x14ac:dyDescent="0.25">
      <c r="I59" s="31"/>
    </row>
  </sheetData>
  <sheetProtection algorithmName="SHA-512" hashValue="Eki3E/PfsMbg13I1audBny4U0UoK/sw1tq5LNUQDlzw7nF/hbnWRoyDbPawXGUHB5S/2FSkx8mYMWKjLAexlPw==" saltValue="SSZdTFAaoXuol61Jzr0m7w==" spinCount="100000" sheet="1" formatCells="0" formatColumns="0" formatRows="0" insertColumns="0" insertRows="0" insertHyperlinks="0" deleteColumns="0" deleteRows="0" sort="0" autoFilter="0" pivotTables="0"/>
  <mergeCells count="30">
    <mergeCell ref="A43:L50"/>
    <mergeCell ref="A42:L42"/>
    <mergeCell ref="A10:B10"/>
    <mergeCell ref="B56:C56"/>
    <mergeCell ref="D14:G14"/>
    <mergeCell ref="D16:G16"/>
    <mergeCell ref="F10:G10"/>
    <mergeCell ref="L10:N10"/>
    <mergeCell ref="B54:C55"/>
    <mergeCell ref="B41:L41"/>
    <mergeCell ref="M41:N41"/>
    <mergeCell ref="M42:N42"/>
    <mergeCell ref="M43:N43"/>
    <mergeCell ref="M44:N44"/>
    <mergeCell ref="M45:N45"/>
    <mergeCell ref="M46:N46"/>
    <mergeCell ref="A2:A5"/>
    <mergeCell ref="D12:G12"/>
    <mergeCell ref="A12:B16"/>
    <mergeCell ref="B2:M2"/>
    <mergeCell ref="B3:M3"/>
    <mergeCell ref="B4:M5"/>
    <mergeCell ref="M47:N47"/>
    <mergeCell ref="M50:N50"/>
    <mergeCell ref="M48:N48"/>
    <mergeCell ref="M49:N49"/>
    <mergeCell ref="N2:O2"/>
    <mergeCell ref="N3:O3"/>
    <mergeCell ref="N4:O4"/>
    <mergeCell ref="N5:O5"/>
  </mergeCells>
  <dataValidations count="1">
    <dataValidation type="whole" allowBlank="1" showInputMessage="1" showErrorMessage="1" sqref="F20:F4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G20:G40</xm:sqref>
        </x14:dataValidation>
        <x14:dataValidation type="list" allowBlank="1" showInputMessage="1" showErrorMessage="1">
          <x14:formula1>
            <xm:f>Hoja2!$F$7:$F$8</xm:f>
          </x14:formula1>
          <xm:sqref>I20:I40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3"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f77f2dd4-ab50-435b-ab4d-6167261064db"/>
    <ds:schemaRef ds:uri="http://schemas.microsoft.com/office/2006/documentManagement/types"/>
    <ds:schemaRef ds:uri="http://purl.org/dc/terms/"/>
    <ds:schemaRef ds:uri="http://purl.org/dc/elements/1.1/"/>
    <ds:schemaRef ds:uri="8e2a4ddb-55b4-4487-b2cb-514bc0fbe095"/>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MARIA PAULA LOPEZ ARIAS</cp:lastModifiedBy>
  <cp:lastPrinted>2022-01-27T18:55:46Z</cp:lastPrinted>
  <dcterms:created xsi:type="dcterms:W3CDTF">2017-04-28T13:22:52Z</dcterms:created>
  <dcterms:modified xsi:type="dcterms:W3CDTF">2023-10-05T21:59:01Z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