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FA-CD-015 SERVICIO DE CONSULTORIA PARA LA REALIZACIÓN DE ACTIVIDADES\4. CRONOGRAMA\"/>
    </mc:Choice>
  </mc:AlternateContent>
  <bookViews>
    <workbookView xWindow="0" yWindow="0" windowWidth="20490" windowHeight="7650"/>
  </bookViews>
  <sheets>
    <sheet name="Hoja1" sheetId="1" r:id="rId1"/>
    <sheet name="Hoja2" sheetId="2" state="hidden" r:id="rId2"/>
  </sheets>
  <definedNames>
    <definedName name="_xlnm.Print_Area" localSheetId="0">Hoja1!$A$1:$O$23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31" i="1" l="1"/>
  <c r="O32" i="1" s="1"/>
  <c r="O26" i="1"/>
  <c r="O29" i="1" s="1"/>
  <c r="L22" i="1" l="1"/>
  <c r="N22" i="1" s="1"/>
  <c r="L23" i="1"/>
  <c r="M23" i="1" s="1"/>
  <c r="H21" i="1"/>
  <c r="H22" i="1"/>
  <c r="H23" i="1"/>
  <c r="J22" i="1"/>
  <c r="J23" i="1"/>
  <c r="K23" i="1" l="1"/>
  <c r="K22" i="1"/>
  <c r="M22" i="1"/>
  <c r="O22" i="1"/>
  <c r="N23" i="1"/>
  <c r="O23" i="1" s="1"/>
  <c r="J21" i="1" l="1"/>
  <c r="L21" i="1"/>
  <c r="N21" i="1" s="1"/>
  <c r="H20" i="1"/>
  <c r="J20" i="1"/>
  <c r="L20" i="1"/>
  <c r="O25" i="1" s="1"/>
  <c r="O28" i="1" s="1"/>
  <c r="O30" i="1" s="1"/>
  <c r="M20" i="1" l="1"/>
  <c r="O24" i="1"/>
  <c r="O27" i="1" s="1"/>
  <c r="O33" i="1" s="1"/>
  <c r="M21" i="1"/>
  <c r="O21" i="1" s="1"/>
  <c r="K21" i="1"/>
  <c r="N20" i="1"/>
  <c r="O20" i="1" s="1"/>
  <c r="K20" i="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<sst xmlns="http://schemas.openxmlformats.org/spreadsheetml/2006/main" count="51" uniqueCount="47">
  <si>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</si>
  <si>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</si>
  <si>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</si>
  <si>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</si>
  <si>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</si>
  <si>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</si>
  <si>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</si>
  <si>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</si>
  <si>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</si>
  <si>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</si>
  <si>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</si>
  <si>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</si>
  <si>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</si>
  <si>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</si>
  <si>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</si>
  <si>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</si>
  <si>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</si>
  <si>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</si>
  <si>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</si>
  <si>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</si>
  <si>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</si>
  <si>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</si>
  <si>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</si>
  <si>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</si>
  <si>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</si>
  <si>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</si>
  <si>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</si>
  <si>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</si>
  <si>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</si>
  <si>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</si>
  <si>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</si>
  <si>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</si>
  <si>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</si>
  <si>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</si>
  <si>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</si>
  <si>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</si>
  <si>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</si>
  <si>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</si>
  <si>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</si>
  <si>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</si>
  <si>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</si>
  <si>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</si>
  <si>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</si>
  <si>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Taller para el fortalecimiento de la cultura organizacional de la Universidad para 40 personas en la Extensión de Facatativá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</si>
  <si>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para el mejoramiento de la Calidad de Vida del Servidor
Ucundinamarca
Incluye:
Frente Calidad de vida desde la salud mental
Perfil 1: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</si>
  <si>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para el mejoramiento del clima organizacional de la Universidad para 40 personas en la Extensión de Facatativá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</si>
  <si>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Conferencia sobre el servicio público para 40 personas a
realizarse en la Extensión de Facatativá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</si>
</sst>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29" fillId="0" borderId="27" xfId="0" applyFont="1" applyFill="1" applyBorder="1" applyAlignment="1">
      <alignment vertical="top"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tabSelected="1" topLeftCell="A13" zoomScale="64" zoomScaleNormal="64" zoomScaleSheetLayoutView="70" zoomScalePageLayoutView="55" workbookViewId="0">
      <selection activeCell="G20" sqref="G20"/>
    </sheetView>
  </sheetViews>
  <sheetFormatPr baseColWidth="10" defaultColWidth="11.42578125" defaultRowHeight="15" x14ac:dyDescent="0.2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46" customWidth="1"/>
    <col min="16" max="16384" width="11.42578125" style="9"/>
  </cols>
  <sheetData>
    <row r="1" spans="1:15" x14ac:dyDescent="0.25">
      <c r="F1" s="8"/>
    </row>
    <row r="2" spans="1:15" ht="15.75" customHeight="1" x14ac:dyDescent="0.25">
      <c r="A2" s="42"/>
      <c r="B2" s="43" t="s">
        <v>0</v>
      </c>
      <c r="C2" s="43"/>
      <c r="D2" s="43"/>
      <c r="E2" s="43"/>
      <c r="F2" s="43"/>
      <c r="G2" s="43"/>
      <c r="H2" s="43"/>
      <c r="I2" s="43"/>
      <c r="J2" s="43"/>
      <c r="K2" s="43"/>
      <c r="L2" s="43"/>
      <c r="M2" s="43"/>
      <c r="N2" s="44" t="s">
        <v>36</v>
      </c>
      <c r="O2" s="47"/>
    </row>
    <row r="3" spans="1:15" ht="15.75" customHeight="1" x14ac:dyDescent="0.25">
      <c r="A3" s="42"/>
      <c r="B3" s="43" t="s">
        <v>1</v>
      </c>
      <c r="C3" s="43"/>
      <c r="D3" s="43"/>
      <c r="E3" s="43"/>
      <c r="F3" s="43"/>
      <c r="G3" s="43"/>
      <c r="H3" s="43"/>
      <c r="I3" s="43"/>
      <c r="J3" s="43"/>
      <c r="K3" s="43"/>
      <c r="L3" s="43"/>
      <c r="M3" s="43"/>
      <c r="N3" s="44" t="s">
        <v>39</v>
      </c>
      <c r="O3" s="47"/>
    </row>
    <row r="4" spans="1:15" ht="16.5" customHeight="1" x14ac:dyDescent="0.25">
      <c r="A4" s="42"/>
      <c r="B4" s="43" t="s">
        <v>35</v>
      </c>
      <c r="C4" s="43"/>
      <c r="D4" s="43"/>
      <c r="E4" s="43"/>
      <c r="F4" s="43"/>
      <c r="G4" s="43"/>
      <c r="H4" s="43"/>
      <c r="I4" s="43"/>
      <c r="J4" s="43"/>
      <c r="K4" s="43"/>
      <c r="L4" s="43"/>
      <c r="M4" s="43"/>
      <c r="N4" s="44" t="s">
        <v>40</v>
      </c>
      <c r="O4" s="47"/>
    </row>
    <row r="5" spans="1:15" ht="15" customHeight="1" x14ac:dyDescent="0.25">
      <c r="A5" s="42"/>
      <c r="B5" s="43"/>
      <c r="C5" s="43"/>
      <c r="D5" s="43"/>
      <c r="E5" s="43"/>
      <c r="F5" s="43"/>
      <c r="G5" s="43"/>
      <c r="H5" s="43"/>
      <c r="I5" s="43"/>
      <c r="J5" s="43"/>
      <c r="K5" s="43"/>
      <c r="L5" s="43"/>
      <c r="M5" s="43"/>
      <c r="N5" s="44" t="s">
        <v>37</v>
      </c>
      <c r="O5" s="47"/>
    </row>
    <row r="7" spans="1:15" x14ac:dyDescent="0.25">
      <c r="A7" s="10" t="s">
        <v>38</v>
      </c>
    </row>
    <row r="8" spans="1:15" x14ac:dyDescent="0.25">
      <c r="A8" s="10"/>
    </row>
    <row r="9" spans="1:15" x14ac:dyDescent="0.25">
      <c r="A9" s="11" t="s">
        <v>28</v>
      </c>
    </row>
    <row r="10" spans="1:15" ht="25.5" customHeight="1" x14ac:dyDescent="0.25">
      <c r="A10" s="33" t="s">
        <v>27</v>
      </c>
      <c r="B10" s="33"/>
      <c r="C10" s="12"/>
      <c r="E10" s="13" t="s">
        <v>20</v>
      </c>
      <c r="F10" s="37"/>
      <c r="G10" s="38"/>
      <c r="K10" s="14" t="s">
        <v>16</v>
      </c>
      <c r="L10" s="39"/>
      <c r="M10" s="40"/>
      <c r="N10" s="41"/>
    </row>
    <row r="11" spans="1:15" ht="15.75" thickBot="1" x14ac:dyDescent="0.3">
      <c r="A11" s="12"/>
      <c r="B11" s="12"/>
      <c r="C11" s="12"/>
      <c r="E11" s="15"/>
      <c r="F11" s="15"/>
      <c r="G11" s="15"/>
      <c r="K11" s="16"/>
      <c r="L11" s="17"/>
      <c r="M11" s="17"/>
      <c r="N11" s="17"/>
    </row>
    <row r="12" spans="1:15" ht="30.75" customHeight="1" thickBot="1" x14ac:dyDescent="0.3">
      <c r="A12" s="64" t="s">
        <v>25</v>
      </c>
      <c r="B12" s="65"/>
      <c r="C12" s="18"/>
      <c r="D12" s="34" t="s">
        <v>17</v>
      </c>
      <c r="E12" s="35"/>
      <c r="F12" s="35"/>
      <c r="G12" s="36"/>
      <c r="H12" s="6"/>
      <c r="I12" s="27"/>
      <c r="J12" s="27"/>
      <c r="K12" s="16"/>
    </row>
    <row r="13" spans="1:15" ht="15.75" thickBot="1" x14ac:dyDescent="0.3">
      <c r="A13" s="66"/>
      <c r="B13" s="67"/>
      <c r="C13" s="18"/>
      <c r="D13" s="19"/>
      <c r="E13" s="15"/>
      <c r="F13" s="15"/>
      <c r="G13" s="15"/>
      <c r="K13" s="16"/>
    </row>
    <row r="14" spans="1:15" ht="30" customHeight="1" thickBot="1" x14ac:dyDescent="0.3">
      <c r="A14" s="66"/>
      <c r="B14" s="67"/>
      <c r="C14" s="18"/>
      <c r="D14" s="34" t="s">
        <v>18</v>
      </c>
      <c r="E14" s="35"/>
      <c r="F14" s="35"/>
      <c r="G14" s="36"/>
      <c r="H14" s="6"/>
      <c r="I14" s="27"/>
      <c r="J14" s="27"/>
      <c r="K14" s="16"/>
    </row>
    <row r="15" spans="1:15" ht="18.75" customHeight="1" thickBot="1" x14ac:dyDescent="0.3">
      <c r="A15" s="66"/>
      <c r="B15" s="67"/>
      <c r="C15" s="18"/>
      <c r="E15" s="15"/>
      <c r="F15" s="15"/>
      <c r="G15" s="15"/>
      <c r="K15" s="16"/>
    </row>
    <row r="16" spans="1:15" ht="24" customHeight="1" thickBot="1" x14ac:dyDescent="0.3">
      <c r="A16" s="68"/>
      <c r="B16" s="69"/>
      <c r="C16" s="18"/>
      <c r="D16" s="34" t="s">
        <v>21</v>
      </c>
      <c r="E16" s="35"/>
      <c r="F16" s="35"/>
      <c r="G16" s="36"/>
      <c r="H16" s="6"/>
      <c r="I16" s="27"/>
      <c r="J16" s="27"/>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48" t="s">
        <v>9</v>
      </c>
    </row>
    <row r="20" spans="1:15" s="23" customFormat="1" ht="213" customHeight="1" x14ac:dyDescent="0.25">
      <c r="A20" s="32">
        <v>1</v>
      </c>
      <c r="B20" s="50" t="s">
        <v>46</v>
      </c>
      <c r="C20" s="30"/>
      <c r="D20" s="24">
        <v>1</v>
      </c>
      <c r="E20" s="45" t="s">
        <v>42</v>
      </c>
      <c r="F20" s="31"/>
      <c r="G20" s="26">
        <v>0</v>
      </c>
      <c r="H20" s="1">
        <f t="shared" ref="H20:H23" si="0">+ROUND(F20*G20,0)</f>
        <v>0</v>
      </c>
      <c r="I20" s="26">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49">
        <f t="shared" ref="O20:O22" si="6">ROUND(L20+N20+M20,0)</f>
        <v>0</v>
      </c>
    </row>
    <row r="21" spans="1:15" s="23" customFormat="1" ht="159.75" customHeight="1" x14ac:dyDescent="0.25">
      <c r="A21" s="32">
        <v>2</v>
      </c>
      <c r="B21" s="50" t="s">
        <v>45</v>
      </c>
      <c r="C21" s="30"/>
      <c r="D21" s="24">
        <v>1</v>
      </c>
      <c r="E21" s="45" t="s">
        <v>42</v>
      </c>
      <c r="F21" s="31"/>
      <c r="G21" s="26">
        <v>0</v>
      </c>
      <c r="H21" s="1">
        <f t="shared" si="0"/>
        <v>0</v>
      </c>
      <c r="I21" s="26">
        <v>0</v>
      </c>
      <c r="J21" s="1">
        <f t="shared" ref="J21:J23" si="7">ROUND(F21*I21,0)</f>
        <v>0</v>
      </c>
      <c r="K21" s="1">
        <f t="shared" ref="K21:K23" si="8">ROUND(F21+H21+J21,0)</f>
        <v>0</v>
      </c>
      <c r="L21" s="1">
        <f t="shared" ref="L21:L23" si="9">ROUND(F21*D21,0)</f>
        <v>0</v>
      </c>
      <c r="M21" s="1">
        <f t="shared" ref="M21:M23" si="10">ROUND(L21*G21,0)</f>
        <v>0</v>
      </c>
      <c r="N21" s="1">
        <f t="shared" ref="N21:N23" si="11">ROUND(L21*I21,0)</f>
        <v>0</v>
      </c>
      <c r="O21" s="49">
        <f t="shared" ref="O21:O23" si="12">ROUND(L21+N21+M21,0)</f>
        <v>0</v>
      </c>
    </row>
    <row r="22" spans="1:15" s="23" customFormat="1" ht="138" customHeight="1" x14ac:dyDescent="0.25">
      <c r="A22" s="32">
        <v>3</v>
      </c>
      <c r="B22" s="50" t="s">
        <v>43</v>
      </c>
      <c r="C22" s="30"/>
      <c r="D22" s="24">
        <v>1</v>
      </c>
      <c r="E22" s="45" t="s">
        <v>42</v>
      </c>
      <c r="F22" s="31"/>
      <c r="G22" s="26">
        <v>0</v>
      </c>
      <c r="H22" s="1">
        <f t="shared" si="0"/>
        <v>0</v>
      </c>
      <c r="I22" s="26">
        <v>0</v>
      </c>
      <c r="J22" s="1">
        <f t="shared" si="1"/>
        <v>0</v>
      </c>
      <c r="K22" s="1">
        <f t="shared" si="2"/>
        <v>0</v>
      </c>
      <c r="L22" s="1">
        <f t="shared" si="3"/>
        <v>0</v>
      </c>
      <c r="M22" s="1">
        <f t="shared" si="4"/>
        <v>0</v>
      </c>
      <c r="N22" s="1">
        <f t="shared" si="5"/>
        <v>0</v>
      </c>
      <c r="O22" s="49">
        <f t="shared" si="6"/>
        <v>0</v>
      </c>
    </row>
    <row r="23" spans="1:15" s="23" customFormat="1" ht="172.5" customHeight="1" x14ac:dyDescent="0.25">
      <c r="A23" s="29">
        <v>4</v>
      </c>
      <c r="B23" s="50" t="s">
        <v>44</v>
      </c>
      <c r="C23" s="30"/>
      <c r="D23" s="24">
        <v>1</v>
      </c>
      <c r="E23" s="45" t="s">
        <v>42</v>
      </c>
      <c r="F23" s="31"/>
      <c r="G23" s="26">
        <v>0</v>
      </c>
      <c r="H23" s="1">
        <f t="shared" si="0"/>
        <v>0</v>
      </c>
      <c r="I23" s="26">
        <v>0</v>
      </c>
      <c r="J23" s="1">
        <f t="shared" si="7"/>
        <v>0</v>
      </c>
      <c r="K23" s="1">
        <f t="shared" si="8"/>
        <v>0</v>
      </c>
      <c r="L23" s="1">
        <f t="shared" si="9"/>
        <v>0</v>
      </c>
      <c r="M23" s="1">
        <f t="shared" si="10"/>
        <v>0</v>
      </c>
      <c r="N23" s="1">
        <f t="shared" si="11"/>
        <v>0</v>
      </c>
      <c r="O23" s="49">
        <f t="shared" si="12"/>
        <v>0</v>
      </c>
    </row>
    <row r="24" spans="1:15" ht="26.25" customHeight="1" thickBot="1" x14ac:dyDescent="0.3">
      <c r="A24" s="18"/>
      <c r="B24" s="70"/>
      <c r="C24" s="70"/>
      <c r="D24" s="70"/>
      <c r="E24" s="70"/>
      <c r="F24" s="70"/>
      <c r="G24" s="70"/>
      <c r="H24" s="70"/>
      <c r="I24" s="70"/>
      <c r="J24" s="70"/>
      <c r="K24" s="70"/>
      <c r="L24" s="70"/>
      <c r="M24" s="71" t="s">
        <v>34</v>
      </c>
      <c r="N24" s="71"/>
      <c r="O24" s="28">
        <f>SUMIF(G:G,0%,L:L)</f>
        <v>0</v>
      </c>
    </row>
    <row r="25" spans="1:15" ht="15.75" customHeight="1" thickBot="1" x14ac:dyDescent="0.3">
      <c r="A25" s="72" t="s">
        <v>23</v>
      </c>
      <c r="B25" s="73"/>
      <c r="C25" s="73"/>
      <c r="D25" s="73"/>
      <c r="E25" s="73"/>
      <c r="F25" s="73"/>
      <c r="G25" s="73"/>
      <c r="H25" s="73"/>
      <c r="I25" s="73"/>
      <c r="J25" s="73"/>
      <c r="K25" s="73"/>
      <c r="L25" s="73"/>
      <c r="M25" s="55" t="s">
        <v>10</v>
      </c>
      <c r="N25" s="55"/>
      <c r="O25" s="3">
        <f>SUMIF(G:G,5%,L:L)</f>
        <v>0</v>
      </c>
    </row>
    <row r="26" spans="1:15" ht="15" customHeight="1" x14ac:dyDescent="0.25">
      <c r="A26" s="51" t="s">
        <v>41</v>
      </c>
      <c r="B26" s="52"/>
      <c r="C26" s="52"/>
      <c r="D26" s="52"/>
      <c r="E26" s="52"/>
      <c r="F26" s="52"/>
      <c r="G26" s="52"/>
      <c r="H26" s="52"/>
      <c r="I26" s="52"/>
      <c r="J26" s="52"/>
      <c r="K26" s="52"/>
      <c r="L26" s="53"/>
      <c r="M26" s="55" t="s">
        <v>11</v>
      </c>
      <c r="N26" s="55"/>
      <c r="O26" s="3">
        <f>SUMIF(G:G,19%,L:L)</f>
        <v>0</v>
      </c>
    </row>
    <row r="27" spans="1:15" x14ac:dyDescent="0.25">
      <c r="A27" s="54"/>
      <c r="B27" s="54"/>
      <c r="C27" s="54"/>
      <c r="D27" s="54"/>
      <c r="E27" s="54"/>
      <c r="F27" s="54"/>
      <c r="G27" s="54"/>
      <c r="H27" s="54"/>
      <c r="I27" s="54"/>
      <c r="J27" s="54"/>
      <c r="K27" s="54"/>
      <c r="L27" s="54"/>
      <c r="M27" s="56" t="s">
        <v>7</v>
      </c>
      <c r="N27" s="57"/>
      <c r="O27" s="4">
        <f>SUM(O24:O26)</f>
        <v>0</v>
      </c>
    </row>
    <row r="28" spans="1:15" x14ac:dyDescent="0.25">
      <c r="A28" s="54"/>
      <c r="B28" s="54"/>
      <c r="C28" s="54"/>
      <c r="D28" s="54"/>
      <c r="E28" s="54"/>
      <c r="F28" s="54"/>
      <c r="G28" s="54"/>
      <c r="H28" s="54"/>
      <c r="I28" s="54"/>
      <c r="J28" s="54"/>
      <c r="K28" s="54"/>
      <c r="L28" s="54"/>
      <c r="M28" s="58" t="s">
        <v>12</v>
      </c>
      <c r="N28" s="59"/>
      <c r="O28" s="5">
        <f>ROUND(O25*5%,0)</f>
        <v>0</v>
      </c>
    </row>
    <row r="29" spans="1:15" x14ac:dyDescent="0.25">
      <c r="A29" s="54"/>
      <c r="B29" s="54"/>
      <c r="C29" s="54"/>
      <c r="D29" s="54"/>
      <c r="E29" s="54"/>
      <c r="F29" s="54"/>
      <c r="G29" s="54"/>
      <c r="H29" s="54"/>
      <c r="I29" s="54"/>
      <c r="J29" s="54"/>
      <c r="K29" s="54"/>
      <c r="L29" s="54"/>
      <c r="M29" s="58" t="s">
        <v>13</v>
      </c>
      <c r="N29" s="59"/>
      <c r="O29" s="3">
        <f>ROUND(O26*19%,0)</f>
        <v>0</v>
      </c>
    </row>
    <row r="30" spans="1:15" x14ac:dyDescent="0.25">
      <c r="A30" s="54"/>
      <c r="B30" s="54"/>
      <c r="C30" s="54"/>
      <c r="D30" s="54"/>
      <c r="E30" s="54"/>
      <c r="F30" s="54"/>
      <c r="G30" s="54"/>
      <c r="H30" s="54"/>
      <c r="I30" s="54"/>
      <c r="J30" s="54"/>
      <c r="K30" s="54"/>
      <c r="L30" s="54"/>
      <c r="M30" s="56" t="s">
        <v>14</v>
      </c>
      <c r="N30" s="57"/>
      <c r="O30" s="4">
        <f>SUM(O28:O29)</f>
        <v>0</v>
      </c>
    </row>
    <row r="31" spans="1:15" ht="15" customHeight="1" x14ac:dyDescent="0.25">
      <c r="A31" s="54"/>
      <c r="B31" s="54"/>
      <c r="C31" s="54"/>
      <c r="D31" s="54"/>
      <c r="E31" s="54"/>
      <c r="F31" s="54"/>
      <c r="G31" s="54"/>
      <c r="H31" s="54"/>
      <c r="I31" s="54"/>
      <c r="J31" s="54"/>
      <c r="K31" s="54"/>
      <c r="L31" s="54"/>
      <c r="M31" s="60" t="s">
        <v>32</v>
      </c>
      <c r="N31" s="61"/>
      <c r="O31" s="3">
        <f>SUMIF(I:I,8%,N:N)</f>
        <v>0</v>
      </c>
    </row>
    <row r="32" spans="1:15" ht="15" customHeight="1" x14ac:dyDescent="0.25">
      <c r="A32" s="54"/>
      <c r="B32" s="54"/>
      <c r="C32" s="54"/>
      <c r="D32" s="54"/>
      <c r="E32" s="54"/>
      <c r="F32" s="54"/>
      <c r="G32" s="54"/>
      <c r="H32" s="54"/>
      <c r="I32" s="54"/>
      <c r="J32" s="54"/>
      <c r="K32" s="54"/>
      <c r="L32" s="54"/>
      <c r="M32" s="62" t="s">
        <v>31</v>
      </c>
      <c r="N32" s="63"/>
      <c r="O32" s="4">
        <f>SUM(O31)</f>
        <v>0</v>
      </c>
    </row>
    <row r="33" spans="1:15" ht="13.5" customHeight="1" x14ac:dyDescent="0.25">
      <c r="A33" s="54"/>
      <c r="B33" s="54"/>
      <c r="C33" s="54"/>
      <c r="D33" s="54"/>
      <c r="E33" s="54"/>
      <c r="F33" s="54"/>
      <c r="G33" s="54"/>
      <c r="H33" s="54"/>
      <c r="I33" s="54"/>
      <c r="J33" s="54"/>
      <c r="K33" s="54"/>
      <c r="L33" s="54"/>
      <c r="M33" s="62" t="s">
        <v>15</v>
      </c>
      <c r="N33" s="63"/>
      <c r="O33" s="4">
        <f>+O27+O30+O32</f>
        <v>0</v>
      </c>
    </row>
  </sheetData>
  <sheetProtection algorithmName="SHA-512" hashValue="pKUYJ3L/n9vZ41SAGkga1IXgHk5eYEqBWhMSh102g3PI86D1Qal4gSBAU93UHDdvxpTZy7tHidUEmg/0fY5haA==" saltValue="ogeyTd6aY6OEqnORm7aDHw==" spinCount="100000" sheet="1" objects="1" scenarios="1" selectLockedCells="1"/>
  <mergeCells count="14">
    <mergeCell ref="A12:B16"/>
    <mergeCell ref="B24:L24"/>
    <mergeCell ref="M24:N24"/>
    <mergeCell ref="A25:L25"/>
    <mergeCell ref="M25:N25"/>
    <mergeCell ref="A26:L33"/>
    <mergeCell ref="M26:N26"/>
    <mergeCell ref="M27:N27"/>
    <mergeCell ref="M28:N28"/>
    <mergeCell ref="M29:N29"/>
    <mergeCell ref="M30:N30"/>
    <mergeCell ref="M31:N31"/>
    <mergeCell ref="M32:N32"/>
    <mergeCell ref="M33:N33"/>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39f7a895-868e-4739-ab10-589c64175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2023-06-15T23:47:31Z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