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fusagasugaaun\OneDrive - UNIVERSIDAD DE CUNDINAMARCA\F-CD-149\Documento para publicar contrato\"/>
    </mc:Choice>
  </mc:AlternateContent>
  <bookViews>
    <workbookView xWindow="0" yWindow="0" windowWidth="21600" windowHeight="924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K21" i="1"/>
  <c r="J21" i="1"/>
  <c r="H21" i="1"/>
  <c r="N21" i="1" l="1"/>
  <c r="M21" i="1"/>
  <c r="H20" i="1"/>
  <c r="J20" i="1"/>
  <c r="L20" i="1"/>
  <c r="M20" i="1" s="1"/>
  <c r="O23" i="1"/>
  <c r="O26" i="1" s="1"/>
  <c r="O21" i="1" l="1"/>
  <c r="N20" i="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<sst xmlns="http://schemas.openxmlformats.org/spreadsheetml/2006/main" count="49" uniqueCount="47">
  <si>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</si>
  <si>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</si>
  <si>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</si>
  <si>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</si>
  <si>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</si>
  <si>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</si>
  <si>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</si>
  <si>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</si>
  <si>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</si>
  <si>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</si>
  <si>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</si>
  <si>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</si>
  <si>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</si>
  <si>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</si>
  <si>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</si>
  <si>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</si>
  <si>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</si>
  <si>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</si>
  <si>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</si>
  <si>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</si>
  <si>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</si>
  <si>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</si>
  <si>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</si>
  <si>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</si>
  <si>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</si>
  <si>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</si>
  <si>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</si>
  <si>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</si>
  <si>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</si>
  <si>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</si>
  <si>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</si>
  <si>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</si>
  <si>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</si>
  <si>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</si>
  <si>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</si>
  <si>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</si>
  <si>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</si>
  <si>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</si>
  <si>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</si>
  <si>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</si>
  <si>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</si>
  <si>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</si>
  <si>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</si>
  <si>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</si>
  <si>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</si>
  <si>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Suministro e instalación de sillas cuatro patas
• Inyectada en polipropileno texturizado espesor 3 mm
• Cobertor plástico de protección
• Estructura metálica 4 patas en tubería COLL ROLLED calibre
14 con recubrimiento en pintura electroestática.
• Cubierta de goma con tope antideslizante por cada pata.
• Capacidad de carga vertical de 170 kg y horizontal de 40 kg
• Diseño y color por elegir
• Las medidas de la silla deben cumplir con las normas NTP-242
y NTC-4734 requisitos de ergonomía
• Garantía 2 años</t>
  </si>
  <si>
    <t>Suministro e instalación de puesto (Escritorio) (135 cm ancho x 60 cm de fondo y 75 cm de alto), superficie de trabajo en material aglomerado, (30 mm) de espesor flotada y enchapada por ambas caras en laminado de alta presión termo fundida de
alto tráfico, superficie superior en formica (f8) e inferior en formica (f6), Cantos enchapados con borde rígido en PVC de 2mm de espesor, sistema de enchape térmico, colores y texturas a elegir. Patas en tubo COLD ROLLED calibre 18 con soldadura
tipo MIG y pintura en polvo electroestático color a elegir. Incluye 2 tomas dobles regulada y 1 toma doble de puntos de red con bandeja inferior porta cables con separador interno para conectividad. Nivelador en polipropileno de alto impacto 5 mm
espesor. Incluye todos los herrajes y elementos necesarios para su instalación. Garantía 2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</si>
</sst>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7" xfId="0" applyFont="1" applyFill="1" applyBorder="1" applyAlignment="1" applyProtection="1">
      <alignment horizontal="left" vertical="center" wrapText="1"/>
      <protection locked="0"/>
    </xf>
    <xf numFmtId="0" fontId="1" fillId="0" borderId="26"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0" xfId="0" applyFont="1" applyBorder="1" applyAlignment="1">
      <alignment vertical="center" wrapText="1"/>
    </xf>
    <xf numFmtId="0" fontId="1" fillId="0" borderId="1" xfId="0" applyFont="1" applyBorder="1" applyAlignment="1">
      <alignment horizontal="center"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70" zoomScaleNormal="70" zoomScaleSheetLayoutView="70" zoomScalePageLayoutView="55" workbookViewId="0">
      <selection activeCell="B35" sqref="B35:C36"/>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37</v>
      </c>
      <c r="O2" s="40"/>
    </row>
    <row r="3" spans="1:15" ht="15.75" customHeight="1" x14ac:dyDescent="0.25">
      <c r="A3" s="41"/>
      <c r="B3" s="51" t="s">
        <v>1</v>
      </c>
      <c r="C3" s="51"/>
      <c r="D3" s="51"/>
      <c r="E3" s="51"/>
      <c r="F3" s="51"/>
      <c r="G3" s="51"/>
      <c r="H3" s="51"/>
      <c r="I3" s="51"/>
      <c r="J3" s="51"/>
      <c r="K3" s="51"/>
      <c r="L3" s="51"/>
      <c r="M3" s="51"/>
      <c r="N3" s="40" t="s">
        <v>40</v>
      </c>
      <c r="O3" s="40"/>
    </row>
    <row r="4" spans="1:15" ht="16.5" customHeight="1" x14ac:dyDescent="0.25">
      <c r="A4" s="41"/>
      <c r="B4" s="51" t="s">
        <v>36</v>
      </c>
      <c r="C4" s="51"/>
      <c r="D4" s="51"/>
      <c r="E4" s="51"/>
      <c r="F4" s="51"/>
      <c r="G4" s="51"/>
      <c r="H4" s="51"/>
      <c r="I4" s="51"/>
      <c r="J4" s="51"/>
      <c r="K4" s="51"/>
      <c r="L4" s="51"/>
      <c r="M4" s="51"/>
      <c r="N4" s="40" t="s">
        <v>41</v>
      </c>
      <c r="O4" s="40"/>
    </row>
    <row r="5" spans="1:15" ht="15" customHeight="1" x14ac:dyDescent="0.25">
      <c r="A5" s="41"/>
      <c r="B5" s="51"/>
      <c r="C5" s="51"/>
      <c r="D5" s="51"/>
      <c r="E5" s="51"/>
      <c r="F5" s="51"/>
      <c r="G5" s="51"/>
      <c r="H5" s="51"/>
      <c r="I5" s="51"/>
      <c r="J5" s="51"/>
      <c r="K5" s="51"/>
      <c r="L5" s="51"/>
      <c r="M5" s="51"/>
      <c r="N5" s="40" t="s">
        <v>38</v>
      </c>
      <c r="O5" s="40"/>
    </row>
    <row r="7" spans="1:15" x14ac:dyDescent="0.25">
      <c r="A7" s="11" t="s">
        <v>39</v>
      </c>
    </row>
    <row r="8" spans="1:15" x14ac:dyDescent="0.25">
      <c r="A8" s="11"/>
    </row>
    <row r="9" spans="1:15" x14ac:dyDescent="0.25">
      <c r="A9" s="12" t="s">
        <v>29</v>
      </c>
    </row>
    <row r="10" spans="1:15" ht="25.5" customHeight="1" x14ac:dyDescent="0.25">
      <c r="A10" s="58" t="s">
        <v>28</v>
      </c>
      <c r="B10" s="58"/>
      <c r="C10" s="13"/>
      <c r="E10" s="14" t="s">
        <v>21</v>
      </c>
      <c r="F10" s="60"/>
      <c r="G10" s="61"/>
      <c r="K10" s="15" t="s">
        <v>16</v>
      </c>
      <c r="L10" s="62"/>
      <c r="M10" s="63"/>
      <c r="N10" s="64"/>
    </row>
    <row r="11" spans="1:15" ht="15.75" thickBot="1" x14ac:dyDescent="0.3">
      <c r="A11" s="13"/>
      <c r="B11" s="13"/>
      <c r="C11" s="13"/>
      <c r="E11" s="16"/>
      <c r="F11" s="16"/>
      <c r="G11" s="16"/>
      <c r="K11" s="17"/>
      <c r="L11" s="18"/>
      <c r="M11" s="18"/>
      <c r="N11" s="18"/>
    </row>
    <row r="12" spans="1:15" ht="30.75" customHeight="1" thickBot="1" x14ac:dyDescent="0.3">
      <c r="A12" s="45" t="s">
        <v>26</v>
      </c>
      <c r="B12" s="46"/>
      <c r="C12" s="19"/>
      <c r="D12" s="42" t="s">
        <v>17</v>
      </c>
      <c r="E12" s="43"/>
      <c r="F12" s="43"/>
      <c r="G12" s="44"/>
      <c r="H12" s="7"/>
      <c r="I12" s="26"/>
      <c r="J12" s="26"/>
      <c r="K12" s="17"/>
    </row>
    <row r="13" spans="1:15" ht="15.75" thickBot="1" x14ac:dyDescent="0.3">
      <c r="A13" s="47"/>
      <c r="B13" s="48"/>
      <c r="C13" s="19"/>
      <c r="D13" s="18"/>
      <c r="E13" s="16"/>
      <c r="F13" s="16"/>
      <c r="G13" s="16"/>
      <c r="K13" s="17"/>
    </row>
    <row r="14" spans="1:15" ht="30" customHeight="1" thickBot="1" x14ac:dyDescent="0.3">
      <c r="A14" s="47"/>
      <c r="B14" s="48"/>
      <c r="C14" s="19"/>
      <c r="D14" s="42" t="s">
        <v>18</v>
      </c>
      <c r="E14" s="43"/>
      <c r="F14" s="43"/>
      <c r="G14" s="44"/>
      <c r="H14" s="7"/>
      <c r="I14" s="26"/>
      <c r="J14" s="26"/>
      <c r="K14" s="17"/>
    </row>
    <row r="15" spans="1:15" ht="18.75" customHeight="1" thickBot="1" x14ac:dyDescent="0.3">
      <c r="A15" s="47"/>
      <c r="B15" s="48"/>
      <c r="C15" s="19"/>
      <c r="E15" s="16"/>
      <c r="F15" s="16"/>
      <c r="G15" s="16"/>
      <c r="K15" s="17"/>
    </row>
    <row r="16" spans="1:15" ht="24" customHeight="1" thickBot="1" x14ac:dyDescent="0.3">
      <c r="A16" s="49"/>
      <c r="B16" s="50"/>
      <c r="C16" s="19"/>
      <c r="D16" s="42" t="s">
        <v>22</v>
      </c>
      <c r="E16" s="43"/>
      <c r="F16" s="43"/>
      <c r="G16" s="44"/>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246.75" customHeight="1" x14ac:dyDescent="0.25">
      <c r="A20" s="29">
        <v>1</v>
      </c>
      <c r="B20" s="33" t="s">
        <v>45</v>
      </c>
      <c r="C20" s="32"/>
      <c r="D20" s="73">
        <v>33</v>
      </c>
      <c r="E20" s="73" t="s">
        <v>44</v>
      </c>
      <c r="F20" s="30"/>
      <c r="G20" s="25">
        <v>0</v>
      </c>
      <c r="H20" s="1">
        <f>+ROUND(F20*G20,0)</f>
        <v>0</v>
      </c>
      <c r="I20" s="25">
        <v>0</v>
      </c>
      <c r="J20" s="1">
        <f t="shared" ref="J20:J21" si="0">ROUND(F20*I20,0)</f>
        <v>0</v>
      </c>
      <c r="K20" s="1">
        <f t="shared" ref="K20:K21" si="1">ROUND(F20+H20+J20,0)</f>
        <v>0</v>
      </c>
      <c r="L20" s="1">
        <f t="shared" ref="L20:L21" si="2">ROUND(F20*D20,0)</f>
        <v>0</v>
      </c>
      <c r="M20" s="1">
        <f>ROUND(L20*G20,0)</f>
        <v>0</v>
      </c>
      <c r="N20" s="1">
        <f t="shared" ref="N20:N21" si="3">ROUND(L20*I20,0)</f>
        <v>0</v>
      </c>
      <c r="O20" s="2">
        <f t="shared" ref="O20:O21" si="4">ROUND(L20+N20+M20,0)</f>
        <v>0</v>
      </c>
    </row>
    <row r="21" spans="1:15" s="22" customFormat="1" ht="262.5" customHeight="1" x14ac:dyDescent="0.25">
      <c r="A21" s="29">
        <v>2</v>
      </c>
      <c r="B21" s="72" t="s">
        <v>46</v>
      </c>
      <c r="C21" s="32"/>
      <c r="D21" s="73">
        <v>17</v>
      </c>
      <c r="E21" s="73" t="s">
        <v>44</v>
      </c>
      <c r="F21" s="30"/>
      <c r="G21" s="25">
        <v>0</v>
      </c>
      <c r="H21" s="1">
        <f>+ROUND(F21*G21,0)</f>
        <v>0</v>
      </c>
      <c r="I21" s="25">
        <v>0</v>
      </c>
      <c r="J21" s="1">
        <f t="shared" si="0"/>
        <v>0</v>
      </c>
      <c r="K21" s="1">
        <f t="shared" si="1"/>
        <v>0</v>
      </c>
      <c r="L21" s="1">
        <f t="shared" si="2"/>
        <v>0</v>
      </c>
      <c r="M21" s="1">
        <f>ROUND(L21*G21,0)</f>
        <v>0</v>
      </c>
      <c r="N21" s="1">
        <f t="shared" si="3"/>
        <v>0</v>
      </c>
      <c r="O21" s="2">
        <f t="shared" si="4"/>
        <v>0</v>
      </c>
    </row>
    <row r="22" spans="1:15" s="22" customFormat="1" ht="42" customHeight="1" x14ac:dyDescent="0.2">
      <c r="A22" s="31"/>
      <c r="B22" s="67"/>
      <c r="C22" s="67"/>
      <c r="D22" s="67"/>
      <c r="E22" s="67"/>
      <c r="F22" s="67"/>
      <c r="G22" s="67"/>
      <c r="H22" s="67"/>
      <c r="I22" s="67"/>
      <c r="J22" s="67"/>
      <c r="K22" s="67"/>
      <c r="L22" s="67"/>
      <c r="M22" s="68" t="s">
        <v>35</v>
      </c>
      <c r="N22" s="68"/>
      <c r="O22" s="28">
        <f>SUMIF(G:G,0%,L:L)</f>
        <v>0</v>
      </c>
    </row>
    <row r="23" spans="1:15" s="22" customFormat="1" ht="39" customHeight="1" thickBot="1" x14ac:dyDescent="0.25">
      <c r="A23" s="56" t="s">
        <v>24</v>
      </c>
      <c r="B23" s="57"/>
      <c r="C23" s="57"/>
      <c r="D23" s="57"/>
      <c r="E23" s="57"/>
      <c r="F23" s="57"/>
      <c r="G23" s="57"/>
      <c r="H23" s="57"/>
      <c r="I23" s="57"/>
      <c r="J23" s="57"/>
      <c r="K23" s="57"/>
      <c r="L23" s="57"/>
      <c r="M23" s="69" t="s">
        <v>10</v>
      </c>
      <c r="N23" s="69"/>
      <c r="O23" s="4">
        <f>SUMIF(G:G,5%,L:L)</f>
        <v>0</v>
      </c>
    </row>
    <row r="24" spans="1:15" s="22" customFormat="1" ht="37.5" customHeight="1" x14ac:dyDescent="0.2">
      <c r="A24" s="52" t="s">
        <v>42</v>
      </c>
      <c r="B24" s="53"/>
      <c r="C24" s="53"/>
      <c r="D24" s="53"/>
      <c r="E24" s="53"/>
      <c r="F24" s="53"/>
      <c r="G24" s="53"/>
      <c r="H24" s="53"/>
      <c r="I24" s="53"/>
      <c r="J24" s="53"/>
      <c r="K24" s="53"/>
      <c r="L24" s="54"/>
      <c r="M24" s="69" t="s">
        <v>11</v>
      </c>
      <c r="N24" s="69"/>
      <c r="O24" s="4">
        <f>SUMIF(G:G,19%,L:L)</f>
        <v>0</v>
      </c>
    </row>
    <row r="25" spans="1:15" s="22" customFormat="1" ht="37.5" customHeight="1" x14ac:dyDescent="0.2">
      <c r="A25" s="55"/>
      <c r="B25" s="55"/>
      <c r="C25" s="55"/>
      <c r="D25" s="55"/>
      <c r="E25" s="55"/>
      <c r="F25" s="55"/>
      <c r="G25" s="55"/>
      <c r="H25" s="55"/>
      <c r="I25" s="55"/>
      <c r="J25" s="55"/>
      <c r="K25" s="55"/>
      <c r="L25" s="55"/>
      <c r="M25" s="34" t="s">
        <v>7</v>
      </c>
      <c r="N25" s="35"/>
      <c r="O25" s="5">
        <f>SUM(O22:O24)</f>
        <v>0</v>
      </c>
    </row>
    <row r="26" spans="1:15" s="22" customFormat="1" ht="27.75" customHeight="1" x14ac:dyDescent="0.2">
      <c r="A26" s="55"/>
      <c r="B26" s="55"/>
      <c r="C26" s="55"/>
      <c r="D26" s="55"/>
      <c r="E26" s="55"/>
      <c r="F26" s="55"/>
      <c r="G26" s="55"/>
      <c r="H26" s="55"/>
      <c r="I26" s="55"/>
      <c r="J26" s="55"/>
      <c r="K26" s="55"/>
      <c r="L26" s="55"/>
      <c r="M26" s="70" t="s">
        <v>12</v>
      </c>
      <c r="N26" s="71"/>
      <c r="O26" s="6">
        <f>ROUND(O23*5%,0)</f>
        <v>0</v>
      </c>
    </row>
    <row r="27" spans="1:15" s="22" customFormat="1" ht="30" customHeight="1" x14ac:dyDescent="0.2">
      <c r="A27" s="55"/>
      <c r="B27" s="55"/>
      <c r="C27" s="55"/>
      <c r="D27" s="55"/>
      <c r="E27" s="55"/>
      <c r="F27" s="55"/>
      <c r="G27" s="55"/>
      <c r="H27" s="55"/>
      <c r="I27" s="55"/>
      <c r="J27" s="55"/>
      <c r="K27" s="55"/>
      <c r="L27" s="55"/>
      <c r="M27" s="70" t="s">
        <v>13</v>
      </c>
      <c r="N27" s="71"/>
      <c r="O27" s="4">
        <f>ROUND(O24*19%,0)</f>
        <v>0</v>
      </c>
    </row>
    <row r="28" spans="1:15" s="22" customFormat="1" ht="30" customHeight="1" x14ac:dyDescent="0.2">
      <c r="A28" s="55"/>
      <c r="B28" s="55"/>
      <c r="C28" s="55"/>
      <c r="D28" s="55"/>
      <c r="E28" s="55"/>
      <c r="F28" s="55"/>
      <c r="G28" s="55"/>
      <c r="H28" s="55"/>
      <c r="I28" s="55"/>
      <c r="J28" s="55"/>
      <c r="K28" s="55"/>
      <c r="L28" s="55"/>
      <c r="M28" s="34" t="s">
        <v>14</v>
      </c>
      <c r="N28" s="35"/>
      <c r="O28" s="5">
        <f>SUM(O26:O27)</f>
        <v>0</v>
      </c>
    </row>
    <row r="29" spans="1:15" s="22" customFormat="1" ht="30" customHeight="1" x14ac:dyDescent="0.2">
      <c r="A29" s="55"/>
      <c r="B29" s="55"/>
      <c r="C29" s="55"/>
      <c r="D29" s="55"/>
      <c r="E29" s="55"/>
      <c r="F29" s="55"/>
      <c r="G29" s="55"/>
      <c r="H29" s="55"/>
      <c r="I29" s="55"/>
      <c r="J29" s="55"/>
      <c r="K29" s="55"/>
      <c r="L29" s="55"/>
      <c r="M29" s="38" t="s">
        <v>33</v>
      </c>
      <c r="N29" s="39"/>
      <c r="O29" s="4">
        <f>SUMIF(I:I,8%,N:N)</f>
        <v>0</v>
      </c>
    </row>
    <row r="30" spans="1:15" s="22" customFormat="1" ht="37.5" customHeight="1" x14ac:dyDescent="0.2">
      <c r="A30" s="55"/>
      <c r="B30" s="55"/>
      <c r="C30" s="55"/>
      <c r="D30" s="55"/>
      <c r="E30" s="55"/>
      <c r="F30" s="55"/>
      <c r="G30" s="55"/>
      <c r="H30" s="55"/>
      <c r="I30" s="55"/>
      <c r="J30" s="55"/>
      <c r="K30" s="55"/>
      <c r="L30" s="55"/>
      <c r="M30" s="36" t="s">
        <v>32</v>
      </c>
      <c r="N30" s="37"/>
      <c r="O30" s="5">
        <f>SUM(O29)</f>
        <v>0</v>
      </c>
    </row>
    <row r="31" spans="1:15" s="22" customFormat="1" ht="59.25" customHeight="1" x14ac:dyDescent="0.2">
      <c r="A31" s="55"/>
      <c r="B31" s="55"/>
      <c r="C31" s="55"/>
      <c r="D31" s="55"/>
      <c r="E31" s="55"/>
      <c r="F31" s="55"/>
      <c r="G31" s="55"/>
      <c r="H31" s="55"/>
      <c r="I31" s="55"/>
      <c r="J31" s="55"/>
      <c r="K31" s="55"/>
      <c r="L31" s="55"/>
      <c r="M31" s="36" t="s">
        <v>15</v>
      </c>
      <c r="N31" s="37"/>
      <c r="O31" s="5">
        <f>+O25+O28+O30</f>
        <v>0</v>
      </c>
    </row>
    <row r="34" spans="1:3" x14ac:dyDescent="0.25">
      <c r="B34" s="27"/>
      <c r="C34" s="27"/>
    </row>
    <row r="35" spans="1:3" x14ac:dyDescent="0.25">
      <c r="B35" s="65"/>
      <c r="C35" s="65"/>
    </row>
    <row r="36" spans="1:3" ht="15.75" thickBot="1" x14ac:dyDescent="0.3">
      <c r="B36" s="66"/>
      <c r="C36" s="66"/>
    </row>
    <row r="37" spans="1:3" x14ac:dyDescent="0.25">
      <c r="B37" s="59" t="s">
        <v>20</v>
      </c>
      <c r="C37" s="59"/>
    </row>
    <row r="39" spans="1:3" x14ac:dyDescent="0.25">
      <c r="A39" s="23" t="s">
        <v>43</v>
      </c>
    </row>
  </sheetData>
  <sheetProtection algorithmName="SHA-512" hashValue="ediHWykkuy5NPRH8lhAjumKMkBAunu1Liq06+gg6fASi4mNT4EhB5i8u5tDvgV3FfQbfklsbU2ds3zgY/dmSvg==" saltValue="sc0V0FC1QbxtK/1Ve/AfaQ=="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UNIVERSIDAD DE CUNDINAMARCA</cp:lastModifiedBy>
  <cp:lastPrinted>2022-01-27T18:55:46Z</cp:lastPrinted>
  <dcterms:created xsi:type="dcterms:W3CDTF">2017-04-28T13:22:52Z</dcterms:created>
  <dcterms:modified xsi:type="dcterms:W3CDTF">2023-05-16T17:11:27Z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