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407 DE 2023/PUBLICACION/"/>
    </mc:Choice>
  </mc:AlternateContent>
  <xr:revisionPtr revIDLastSave="366" documentId="14_{1D1F77AB-F43E-457A-AC1A-96DEDB95A0FB}" xr6:coauthVersionLast="47" xr6:coauthVersionMax="47" xr10:uidLastSave="{48294C27-EBF2-4DF1-BC85-5E66A944CAB9}"/>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N21" i="1" s="1"/>
  <c r="L22" i="1"/>
  <c r="J21" i="1"/>
  <c r="J22" i="1"/>
  <c r="H21" i="1"/>
  <c r="H22" i="1"/>
  <c r="A22" i="1"/>
  <c r="A21" i="1"/>
  <c r="O25" i="1"/>
  <c r="H20" i="1"/>
  <c r="J20" i="1"/>
  <c r="L20" i="1"/>
  <c r="M20" i="1" s="1"/>
  <c r="K22" i="1" l="1"/>
  <c r="K20" i="1"/>
  <c r="K21" i="1"/>
  <c r="O23" i="1"/>
  <c r="M22" i="1"/>
  <c r="M21" i="1"/>
  <c r="O21" i="1" s="1"/>
  <c r="N22" i="1"/>
  <c r="N20" i="1"/>
  <c r="O20" i="1" s="1"/>
  <c r="O24" i="1"/>
  <c r="O27" i="1" s="1"/>
  <c r="O22" i="1" l="1"/>
  <c r="O30" i="1"/>
  <c r="O31" i="1" l="1"/>
  <c r="O28" i="1" l="1"/>
  <c r="O29" i="1" s="1"/>
  <c r="O26" i="1"/>
  <c r="O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<sst xmlns="http://schemas.openxmlformats.org/spreadsheetml/2006/main" count="51" uniqueCount="48">
  <si>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</si>
  <si>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</si>
  <si>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</si>
  <si>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</si>
  <si>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</si>
  <si>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</si>
  <si>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</si>
  <si>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</si>
  <si>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</si>
  <si>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</si>
  <si>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</si>
  <si>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</si>
  <si>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</si>
  <si>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</si>
  <si>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</si>
  <si>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</si>
  <si>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</si>
  <si>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</si>
  <si>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</si>
  <si>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</si>
  <si>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</si>
  <si>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</si>
  <si>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</si>
  <si>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</si>
  <si>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</si>
  <si>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</si>
  <si>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</si>
  <si>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</si>
  <si>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</si>
  <si>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</si>
  <si>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</si>
  <si>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</si>
  <si>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</si>
  <si>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</si>
  <si>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</si>
  <si>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</si>
  <si>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</si>
  <si>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</si>
  <si>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</si>
  <si>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</si>
  <si>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</si>
  <si>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</si>
  <si>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</si>
  <si>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</si>
  <si>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</si>
  <si>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Licenciamiento -Tipo de Certificado: SSL OV Intermedio -1 AÑO Nivel de Cifrado: 40 bits como mínimo a 256 bits.  Compatibilidad con Algoritmos de cifrado: RSA  Otras características: Autenticación empresarial completa OV, Cifrado de 256 bits Compatibilidad con algoritmos de cifrado ECC: curva elíptica y RSA. CT LOG, registros de transparencia de certificado Google. Garantía ampliada USD Compatibilidad SAN Escaneo de Malware y vulnerabilidades Sello de confianza Sitelock™ Sello de seguridad GlobalSign Vigencia por unidad 12 Meses. </t>
  </si>
  <si>
    <t>Licenciamiento -Tipo de certificado: SSL OV AVANZADO -1 AÑO   Nivel de Cifrado: 128 bits como mínimo a 256 bits.  Compatibilidad con Algoritmos de cifrado: PQC, ECC y RSA  Otras características: Autenticación empresarial completa OV Cifrado de 256 Bits Compatibilidad con algoritmos de cifrado ECC: curva elíptica y RSA. CT LOG, registros de transparencia de certificado Google. Garantía ampliada USD Compatibilidad SAN Escaneo de Malware y vulnerabilidades Soporte de Sitelock™ (24x7x365) Escaneo diario de código, BD y CMS Espacio de Backup de contenido Escaneo instalación SSL OK Escaneo Malware + Lista Negra Escaneo SPAM Escaneo inyección SQL Escaneo Cross Site Scripting (XSS) Escaneo Risk Score Escaneo básico Vulnerabilidades CMS Escaneo SMART: Malware, DB, CMS Solución SMART Patch - Fix TrueShield (WAF) &amp; TrueSpeed (CDN) Advanced CDN Caching (TrueShield) Bloqueo de Bad Bot Protección anti Backdoor Prevención OWASP Top 10 Personalización de reglas WAF Reporte semanal WAF (TrueView) Soporte DV SSL personalizado en WAF Soporte para RED WAF SSL Protección Layer 3 + 4 DDoS Reporte Firewall PCI WAF 2-factor auth (SMS + Email) Sello de confianza Sitelock™ Sello de seguridad GlobalSign Vigencia por unidad 12 Meses.</t>
  </si>
  <si>
    <t>Licenciamiento -Nivel de Cifrado: 128 bits como mínimo a 256 bits.  Compatibilidad con Algoritmos de cifrado: PQC, ECC y RSA  Barra de direcciones Verde, Validación Extendida, tecnología anti-phishing EV  Otras características: Autenticación empresarial completa OV Barra de direcciones Verde Validación Extendida, tecnología anti-phishing EV     Cifrado de 256 Bits Compatibilidad con algoritmos de cifrado ECC: curva elíptica y RSA.  CT LOG, registros de transparencia de certificado Google Garantía ampliada USD Sello de seguridad Compatibilidad SAN Escaneo de Malware y vulnerabilidades Sello de confianza ™ Soporte de Sitelock™ (24x7x365) Escaneo diario de código, BD y CMS Espacio de Backup de contenido 10 GB Escaneo instalación SSL OK Escaneo Malware   +   Lista Negra Escaneo SPAM Escaneo inyección SQL Escaneo Cross Site Scripting (XSS) Escaneo Risk Score Escaneo básico Vulnerabilidades CMS Escaneo SMART: Malware, DB, CMS   Solución SMART Patch - Fix TrueShield (WAF) &amp; TrueSpeed (CDN) Advanced CDN Caching (TrueShield)   Bloqueo de Bad Bot Protección anti Backdoor Prevención OWASP Top 10 Personalización de reglas WAF Reporte semanal WAF (TrueView)   Soporte DV SSL personalizado en WAF Soporte para RED WAF SSL Protección Layer 3 + 4 DDoS Reporte Firewall PCI WAF 2-factor   auth   (SMS   + Email) Vigencia por unidad 12 Meses.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</si>
</sst>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3" fillId="0" borderId="29" xfId="0" applyFont="1" applyBorder="1" applyAlignment="1" applyProtection="1">
      <alignment horizontal="center" vertical="center"/>
      <protection hidden="1"/>
    </xf>
    <xf numFmtId="0" fontId="3" fillId="35" borderId="29" xfId="0" applyFont="1" applyFill="1" applyBorder="1" applyAlignment="1" applyProtection="1">
      <alignment horizontal="left" vertical="center" wrapText="1"/>
      <protection locked="0"/>
    </xf>
    <xf numFmtId="0" fontId="1" fillId="0" borderId="30" xfId="0" applyFont="1" applyBorder="1" applyAlignment="1">
      <alignment horizontal="center" vertical="center" wrapText="1"/>
    </xf>
    <xf numFmtId="1" fontId="12" fillId="35" borderId="29" xfId="3" applyNumberFormat="1" applyFont="1" applyFill="1" applyBorder="1" applyAlignment="1" applyProtection="1">
      <alignment horizontal="center" vertical="center"/>
      <protection locked="0"/>
    </xf>
    <xf numFmtId="9" fontId="3" fillId="35" borderId="29" xfId="1" applyFont="1" applyFill="1" applyBorder="1" applyAlignment="1" applyProtection="1">
      <alignment horizontal="center" vertical="center"/>
      <protection locked="0"/>
    </xf>
    <xf numFmtId="0" fontId="1" fillId="0" borderId="28" xfId="0" applyFont="1" applyBorder="1" applyAlignment="1">
      <alignment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3" fontId="1" fillId="2" borderId="3" xfId="0" applyNumberFormat="1"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protection hidden="1"/>
    </xf>
    <xf numFmtId="0" fontId="1" fillId="0" borderId="31" xfId="0" applyFont="1" applyBorder="1" applyAlignment="1">
      <alignment wrapText="1"/>
    </xf>
    <xf numFmtId="43" fontId="3" fillId="0" borderId="29" xfId="3" applyFont="1" applyFill="1" applyBorder="1" applyAlignment="1" applyProtection="1">
      <alignment horizontal="center" vertical="center"/>
      <protection hidden="1"/>
    </xf>
    <xf numFmtId="43" fontId="3" fillId="0" borderId="29" xfId="3" applyFont="1" applyFill="1" applyBorder="1" applyAlignment="1" applyProtection="1">
      <alignment vertical="center"/>
      <protection hidden="1"/>
    </xf>
    <xf numFmtId="0" fontId="1" fillId="0" borderId="1"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zoomScale="68" zoomScaleNormal="68" zoomScaleSheetLayoutView="70" zoomScalePageLayoutView="55" workbookViewId="0">
      <selection activeCell="F21" sqref="F21"/>
    </sheetView>
  </sheetViews>
  <sheetFormatPr baseColWidth="10" defaultColWidth="11.42578125" defaultRowHeight="15" x14ac:dyDescent="0.25"/>
  <cols>
    <col min="1" max="1" width="13.28515625" style="8" customWidth="1"/>
    <col min="2" max="2" width="64.140625" style="31" customWidth="1"/>
    <col min="3" max="3" width="15.85546875" style="8" customWidth="1"/>
    <col min="4" max="4" width="16.140625" style="8" customWidth="1"/>
    <col min="5" max="5" width="17" style="8" customWidth="1"/>
    <col min="6" max="6" width="15.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6"/>
      <c r="B2" s="73" t="s">
        <v>0</v>
      </c>
      <c r="C2" s="73"/>
      <c r="D2" s="73"/>
      <c r="E2" s="73"/>
      <c r="F2" s="73"/>
      <c r="G2" s="73"/>
      <c r="H2" s="73"/>
      <c r="I2" s="73"/>
      <c r="J2" s="73"/>
      <c r="K2" s="73"/>
      <c r="L2" s="73"/>
      <c r="M2" s="73"/>
      <c r="N2" s="78" t="s">
        <v>37</v>
      </c>
      <c r="O2" s="78"/>
    </row>
    <row r="3" spans="1:15" ht="15.75" customHeight="1" x14ac:dyDescent="0.25">
      <c r="A3" s="66"/>
      <c r="B3" s="73" t="s">
        <v>1</v>
      </c>
      <c r="C3" s="73"/>
      <c r="D3" s="73"/>
      <c r="E3" s="73"/>
      <c r="F3" s="73"/>
      <c r="G3" s="73"/>
      <c r="H3" s="73"/>
      <c r="I3" s="73"/>
      <c r="J3" s="73"/>
      <c r="K3" s="73"/>
      <c r="L3" s="73"/>
      <c r="M3" s="73"/>
      <c r="N3" s="78" t="s">
        <v>40</v>
      </c>
      <c r="O3" s="78"/>
    </row>
    <row r="4" spans="1:15" ht="16.5" customHeight="1" x14ac:dyDescent="0.25">
      <c r="A4" s="66"/>
      <c r="B4" s="73" t="s">
        <v>36</v>
      </c>
      <c r="C4" s="73"/>
      <c r="D4" s="73"/>
      <c r="E4" s="73"/>
      <c r="F4" s="73"/>
      <c r="G4" s="73"/>
      <c r="H4" s="73"/>
      <c r="I4" s="73"/>
      <c r="J4" s="73"/>
      <c r="K4" s="73"/>
      <c r="L4" s="73"/>
      <c r="M4" s="73"/>
      <c r="N4" s="78" t="s">
        <v>41</v>
      </c>
      <c r="O4" s="78"/>
    </row>
    <row r="5" spans="1:15" ht="15" customHeight="1" x14ac:dyDescent="0.25">
      <c r="A5" s="66"/>
      <c r="B5" s="73"/>
      <c r="C5" s="73"/>
      <c r="D5" s="73"/>
      <c r="E5" s="73"/>
      <c r="F5" s="73"/>
      <c r="G5" s="73"/>
      <c r="H5" s="73"/>
      <c r="I5" s="73"/>
      <c r="J5" s="73"/>
      <c r="K5" s="73"/>
      <c r="L5" s="73"/>
      <c r="M5" s="73"/>
      <c r="N5" s="78" t="s">
        <v>38</v>
      </c>
      <c r="O5" s="78"/>
    </row>
    <row r="7" spans="1:15" x14ac:dyDescent="0.25">
      <c r="A7" s="11" t="s">
        <v>39</v>
      </c>
    </row>
    <row r="8" spans="1:15" x14ac:dyDescent="0.25">
      <c r="A8" s="11"/>
    </row>
    <row r="9" spans="1:15" x14ac:dyDescent="0.25">
      <c r="A9" s="12" t="s">
        <v>29</v>
      </c>
    </row>
    <row r="10" spans="1:15" ht="25.5" customHeight="1" x14ac:dyDescent="0.25">
      <c r="A10" s="47" t="s">
        <v>28</v>
      </c>
      <c r="B10" s="47"/>
      <c r="C10" s="13"/>
      <c r="E10" s="14" t="s">
        <v>21</v>
      </c>
      <c r="F10" s="52"/>
      <c r="G10" s="53"/>
      <c r="K10" s="15" t="s">
        <v>16</v>
      </c>
      <c r="L10" s="54"/>
      <c r="M10" s="55"/>
      <c r="N10" s="56"/>
    </row>
    <row r="11" spans="1:15" ht="15.75" thickBot="1" x14ac:dyDescent="0.3">
      <c r="A11" s="13"/>
      <c r="B11" s="32"/>
      <c r="C11" s="13"/>
      <c r="E11" s="16"/>
      <c r="F11" s="16"/>
      <c r="G11" s="16"/>
      <c r="K11" s="17"/>
      <c r="L11" s="18"/>
      <c r="M11" s="18"/>
      <c r="N11" s="18"/>
    </row>
    <row r="12" spans="1:15" ht="30.75" customHeight="1" thickBot="1" x14ac:dyDescent="0.3">
      <c r="A12" s="67" t="s">
        <v>26</v>
      </c>
      <c r="B12" s="68"/>
      <c r="C12" s="19"/>
      <c r="D12" s="49" t="s">
        <v>17</v>
      </c>
      <c r="E12" s="50"/>
      <c r="F12" s="50"/>
      <c r="G12" s="51"/>
      <c r="H12" s="7"/>
      <c r="I12" s="26"/>
      <c r="J12" s="26"/>
      <c r="K12" s="17"/>
    </row>
    <row r="13" spans="1:15" ht="15.75" thickBot="1" x14ac:dyDescent="0.3">
      <c r="A13" s="69"/>
      <c r="B13" s="70"/>
      <c r="C13" s="19"/>
      <c r="D13" s="18"/>
      <c r="E13" s="16"/>
      <c r="F13" s="16"/>
      <c r="G13" s="16"/>
      <c r="K13" s="17"/>
    </row>
    <row r="14" spans="1:15" ht="30" customHeight="1" thickBot="1" x14ac:dyDescent="0.3">
      <c r="A14" s="69"/>
      <c r="B14" s="70"/>
      <c r="C14" s="19"/>
      <c r="D14" s="49" t="s">
        <v>18</v>
      </c>
      <c r="E14" s="50"/>
      <c r="F14" s="50"/>
      <c r="G14" s="51"/>
      <c r="H14" s="7"/>
      <c r="I14" s="26"/>
      <c r="J14" s="26"/>
      <c r="K14" s="17"/>
    </row>
    <row r="15" spans="1:15" ht="18.75" customHeight="1" thickBot="1" x14ac:dyDescent="0.3">
      <c r="A15" s="69"/>
      <c r="B15" s="70"/>
      <c r="C15" s="19"/>
      <c r="E15" s="16"/>
      <c r="F15" s="16"/>
      <c r="G15" s="16"/>
      <c r="K15" s="17"/>
    </row>
    <row r="16" spans="1:15" ht="24" customHeight="1" thickBot="1" x14ac:dyDescent="0.3">
      <c r="A16" s="71"/>
      <c r="B16" s="72"/>
      <c r="C16" s="19"/>
      <c r="D16" s="49" t="s">
        <v>22</v>
      </c>
      <c r="E16" s="50"/>
      <c r="F16" s="50"/>
      <c r="G16" s="51"/>
      <c r="H16" s="7"/>
      <c r="I16" s="26"/>
      <c r="J16" s="26"/>
      <c r="K16" s="17"/>
      <c r="L16" s="18"/>
      <c r="M16" s="18"/>
      <c r="N16" s="18"/>
    </row>
    <row r="17" spans="1:15" x14ac:dyDescent="0.25">
      <c r="A17" s="13"/>
      <c r="B17" s="32"/>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158.25" customHeight="1" x14ac:dyDescent="0.2">
      <c r="A20" s="35">
        <v>1</v>
      </c>
      <c r="B20" s="40" t="s">
        <v>45</v>
      </c>
      <c r="C20" s="36"/>
      <c r="D20" s="34">
        <v>12</v>
      </c>
      <c r="E20" s="37" t="s">
        <v>44</v>
      </c>
      <c r="F20" s="38"/>
      <c r="G20" s="39">
        <v>0</v>
      </c>
      <c r="H20" s="1">
        <f t="shared" ref="H20:H22" si="0">+ROUND(F20*G20,0)</f>
        <v>0</v>
      </c>
      <c r="I20" s="25">
        <v>0</v>
      </c>
      <c r="J20" s="1">
        <f t="shared" ref="J20:J22" si="1">ROUND(F20*I20,0)</f>
        <v>0</v>
      </c>
      <c r="K20" s="1">
        <f t="shared" ref="K20:K22" si="2">ROUND(F20+H20+J20,0)</f>
        <v>0</v>
      </c>
      <c r="L20" s="1">
        <f>ROUND(F20*D20,0)</f>
        <v>0</v>
      </c>
      <c r="M20" s="1">
        <f>ROUND(L20*G20,0)</f>
        <v>0</v>
      </c>
      <c r="N20" s="1">
        <f t="shared" ref="N20:N22" si="3">ROUND(L20*I20,0)</f>
        <v>0</v>
      </c>
      <c r="O20" s="2">
        <f t="shared" ref="O20:O22" si="4">ROUND(L20+N20+M20,0)</f>
        <v>0</v>
      </c>
    </row>
    <row r="21" spans="1:15" s="22" customFormat="1" ht="341.25" customHeight="1" x14ac:dyDescent="0.2">
      <c r="A21" s="35">
        <f>1+A20</f>
        <v>2</v>
      </c>
      <c r="B21" s="40" t="s">
        <v>46</v>
      </c>
      <c r="C21" s="36"/>
      <c r="D21" s="37">
        <v>10</v>
      </c>
      <c r="E21" s="37" t="s">
        <v>44</v>
      </c>
      <c r="F21" s="38"/>
      <c r="G21" s="39">
        <v>0</v>
      </c>
      <c r="H21" s="81">
        <f t="shared" si="0"/>
        <v>0</v>
      </c>
      <c r="I21" s="39">
        <v>0</v>
      </c>
      <c r="J21" s="81">
        <f t="shared" si="1"/>
        <v>0</v>
      </c>
      <c r="K21" s="81">
        <f t="shared" si="2"/>
        <v>0</v>
      </c>
      <c r="L21" s="81">
        <f t="shared" ref="L21:L22" si="5">ROUND(F21*D21,0)</f>
        <v>0</v>
      </c>
      <c r="M21" s="81">
        <f t="shared" ref="M21:M22" si="6">ROUND(L21*G21,0)</f>
        <v>0</v>
      </c>
      <c r="N21" s="81">
        <f t="shared" si="3"/>
        <v>0</v>
      </c>
      <c r="O21" s="82">
        <f t="shared" si="4"/>
        <v>0</v>
      </c>
    </row>
    <row r="22" spans="1:15" s="22" customFormat="1" ht="360" customHeight="1" x14ac:dyDescent="0.2">
      <c r="A22" s="79">
        <f t="shared" ref="A22" si="7">1+A21</f>
        <v>3</v>
      </c>
      <c r="B22" s="80" t="s">
        <v>47</v>
      </c>
      <c r="C22" s="29"/>
      <c r="D22" s="83">
        <v>2</v>
      </c>
      <c r="E22" s="83" t="s">
        <v>44</v>
      </c>
      <c r="F22" s="30"/>
      <c r="G22" s="25">
        <v>0</v>
      </c>
      <c r="H22" s="1">
        <f t="shared" si="0"/>
        <v>0</v>
      </c>
      <c r="I22" s="25">
        <v>0</v>
      </c>
      <c r="J22" s="1">
        <f t="shared" si="1"/>
        <v>0</v>
      </c>
      <c r="K22" s="1">
        <f t="shared" si="2"/>
        <v>0</v>
      </c>
      <c r="L22" s="1">
        <f t="shared" si="5"/>
        <v>0</v>
      </c>
      <c r="M22" s="1">
        <f t="shared" si="6"/>
        <v>0</v>
      </c>
      <c r="N22" s="1">
        <f t="shared" si="3"/>
        <v>0</v>
      </c>
      <c r="O22" s="2">
        <f t="shared" si="4"/>
        <v>0</v>
      </c>
    </row>
    <row r="23" spans="1:15" s="22" customFormat="1" ht="42" customHeight="1" thickBot="1" x14ac:dyDescent="0.25">
      <c r="A23" s="19"/>
      <c r="B23" s="59"/>
      <c r="C23" s="59"/>
      <c r="D23" s="59"/>
      <c r="E23" s="59"/>
      <c r="F23" s="59"/>
      <c r="G23" s="59"/>
      <c r="H23" s="59"/>
      <c r="I23" s="59"/>
      <c r="J23" s="59"/>
      <c r="K23" s="59"/>
      <c r="L23" s="59"/>
      <c r="M23" s="60" t="s">
        <v>35</v>
      </c>
      <c r="N23" s="60"/>
      <c r="O23" s="28">
        <f>SUMIF(G:G,0%,L:L)</f>
        <v>0</v>
      </c>
    </row>
    <row r="24" spans="1:15" s="22" customFormat="1" ht="39" customHeight="1" thickBot="1" x14ac:dyDescent="0.25">
      <c r="A24" s="45" t="s">
        <v>24</v>
      </c>
      <c r="B24" s="46"/>
      <c r="C24" s="46"/>
      <c r="D24" s="46"/>
      <c r="E24" s="46"/>
      <c r="F24" s="46"/>
      <c r="G24" s="46"/>
      <c r="H24" s="46"/>
      <c r="I24" s="46"/>
      <c r="J24" s="46"/>
      <c r="K24" s="46"/>
      <c r="L24" s="46"/>
      <c r="M24" s="61" t="s">
        <v>10</v>
      </c>
      <c r="N24" s="61"/>
      <c r="O24" s="4">
        <f>SUMIF(G:G,5%,L:L)</f>
        <v>0</v>
      </c>
    </row>
    <row r="25" spans="1:15" s="22" customFormat="1" ht="30" customHeight="1" x14ac:dyDescent="0.2">
      <c r="A25" s="41" t="s">
        <v>42</v>
      </c>
      <c r="B25" s="42"/>
      <c r="C25" s="42"/>
      <c r="D25" s="42"/>
      <c r="E25" s="42"/>
      <c r="F25" s="42"/>
      <c r="G25" s="42"/>
      <c r="H25" s="42"/>
      <c r="I25" s="42"/>
      <c r="J25" s="42"/>
      <c r="K25" s="42"/>
      <c r="L25" s="43"/>
      <c r="M25" s="61" t="s">
        <v>11</v>
      </c>
      <c r="N25" s="61"/>
      <c r="O25" s="4">
        <f>SUMIF(G:G,19%,L:L)</f>
        <v>0</v>
      </c>
    </row>
    <row r="26" spans="1:15" s="22" customFormat="1" ht="30" customHeight="1" x14ac:dyDescent="0.2">
      <c r="A26" s="44"/>
      <c r="B26" s="44"/>
      <c r="C26" s="44"/>
      <c r="D26" s="44"/>
      <c r="E26" s="44"/>
      <c r="F26" s="44"/>
      <c r="G26" s="44"/>
      <c r="H26" s="44"/>
      <c r="I26" s="44"/>
      <c r="J26" s="44"/>
      <c r="K26" s="44"/>
      <c r="L26" s="44"/>
      <c r="M26" s="62" t="s">
        <v>7</v>
      </c>
      <c r="N26" s="63"/>
      <c r="O26" s="5">
        <f>SUM(O23:O25)</f>
        <v>0</v>
      </c>
    </row>
    <row r="27" spans="1:15" s="22" customFormat="1" ht="30" customHeight="1" x14ac:dyDescent="0.2">
      <c r="A27" s="44"/>
      <c r="B27" s="44"/>
      <c r="C27" s="44"/>
      <c r="D27" s="44"/>
      <c r="E27" s="44"/>
      <c r="F27" s="44"/>
      <c r="G27" s="44"/>
      <c r="H27" s="44"/>
      <c r="I27" s="44"/>
      <c r="J27" s="44"/>
      <c r="K27" s="44"/>
      <c r="L27" s="44"/>
      <c r="M27" s="64" t="s">
        <v>12</v>
      </c>
      <c r="N27" s="65"/>
      <c r="O27" s="6">
        <f>ROUND(O24*5%,0)</f>
        <v>0</v>
      </c>
    </row>
    <row r="28" spans="1:15" s="22" customFormat="1" ht="30" customHeight="1" x14ac:dyDescent="0.2">
      <c r="A28" s="44"/>
      <c r="B28" s="44"/>
      <c r="C28" s="44"/>
      <c r="D28" s="44"/>
      <c r="E28" s="44"/>
      <c r="F28" s="44"/>
      <c r="G28" s="44"/>
      <c r="H28" s="44"/>
      <c r="I28" s="44"/>
      <c r="J28" s="44"/>
      <c r="K28" s="44"/>
      <c r="L28" s="44"/>
      <c r="M28" s="64" t="s">
        <v>13</v>
      </c>
      <c r="N28" s="65"/>
      <c r="O28" s="4">
        <f>ROUND(O25*19%,0)</f>
        <v>0</v>
      </c>
    </row>
    <row r="29" spans="1:15" s="22" customFormat="1" ht="30" customHeight="1" x14ac:dyDescent="0.2">
      <c r="A29" s="44"/>
      <c r="B29" s="44"/>
      <c r="C29" s="44"/>
      <c r="D29" s="44"/>
      <c r="E29" s="44"/>
      <c r="F29" s="44"/>
      <c r="G29" s="44"/>
      <c r="H29" s="44"/>
      <c r="I29" s="44"/>
      <c r="J29" s="44"/>
      <c r="K29" s="44"/>
      <c r="L29" s="44"/>
      <c r="M29" s="62" t="s">
        <v>14</v>
      </c>
      <c r="N29" s="63"/>
      <c r="O29" s="5">
        <f>SUM(O27:O28)</f>
        <v>0</v>
      </c>
    </row>
    <row r="30" spans="1:15" s="22" customFormat="1" ht="30" customHeight="1" x14ac:dyDescent="0.2">
      <c r="A30" s="44"/>
      <c r="B30" s="44"/>
      <c r="C30" s="44"/>
      <c r="D30" s="44"/>
      <c r="E30" s="44"/>
      <c r="F30" s="44"/>
      <c r="G30" s="44"/>
      <c r="H30" s="44"/>
      <c r="I30" s="44"/>
      <c r="J30" s="44"/>
      <c r="K30" s="44"/>
      <c r="L30" s="44"/>
      <c r="M30" s="76" t="s">
        <v>33</v>
      </c>
      <c r="N30" s="77"/>
      <c r="O30" s="4">
        <f>SUMIF(I:I,8%,N:N)</f>
        <v>0</v>
      </c>
    </row>
    <row r="31" spans="1:15" s="22" customFormat="1" ht="37.5" customHeight="1" x14ac:dyDescent="0.2">
      <c r="A31" s="44"/>
      <c r="B31" s="44"/>
      <c r="C31" s="44"/>
      <c r="D31" s="44"/>
      <c r="E31" s="44"/>
      <c r="F31" s="44"/>
      <c r="G31" s="44"/>
      <c r="H31" s="44"/>
      <c r="I31" s="44"/>
      <c r="J31" s="44"/>
      <c r="K31" s="44"/>
      <c r="L31" s="44"/>
      <c r="M31" s="74" t="s">
        <v>32</v>
      </c>
      <c r="N31" s="75"/>
      <c r="O31" s="5">
        <f>SUM(O30)</f>
        <v>0</v>
      </c>
    </row>
    <row r="32" spans="1:15" s="22" customFormat="1" ht="44.25" customHeight="1" x14ac:dyDescent="0.2">
      <c r="A32" s="44"/>
      <c r="B32" s="44"/>
      <c r="C32" s="44"/>
      <c r="D32" s="44"/>
      <c r="E32" s="44"/>
      <c r="F32" s="44"/>
      <c r="G32" s="44"/>
      <c r="H32" s="44"/>
      <c r="I32" s="44"/>
      <c r="J32" s="44"/>
      <c r="K32" s="44"/>
      <c r="L32" s="44"/>
      <c r="M32" s="74" t="s">
        <v>15</v>
      </c>
      <c r="N32" s="75"/>
      <c r="O32" s="5">
        <f>+O26+O29+O31</f>
        <v>0</v>
      </c>
    </row>
    <row r="35" spans="1:3" x14ac:dyDescent="0.25">
      <c r="B35" s="33"/>
      <c r="C35" s="27"/>
    </row>
    <row r="36" spans="1:3" x14ac:dyDescent="0.25">
      <c r="B36" s="57"/>
      <c r="C36" s="57"/>
    </row>
    <row r="37" spans="1:3" ht="15.75" thickBot="1" x14ac:dyDescent="0.3">
      <c r="B37" s="58"/>
      <c r="C37" s="58"/>
    </row>
    <row r="38" spans="1:3" x14ac:dyDescent="0.25">
      <c r="B38" s="48" t="s">
        <v>20</v>
      </c>
      <c r="C38" s="48"/>
    </row>
    <row r="40" spans="1:3" x14ac:dyDescent="0.25">
      <c r="A40" s="23" t="s">
        <v>43</v>
      </c>
    </row>
  </sheetData>
  <sheetProtection algorithmName="SHA-512" hashValue="0/2Mq6cQ5ceg00zr4Vfer0J4UM+g5VzML+trZeKxPAVnvwdHuWt0tEC2AaZo3+tiwYWU80uXFTptOC+QlC80qg==" saltValue="myGNG4hX4X0rBn0b5CoELA==" spinCount="100000" sheet="1" selectLockedCells="1"/>
  <mergeCells count="30">
    <mergeCell ref="M29:N29"/>
    <mergeCell ref="M32:N32"/>
    <mergeCell ref="M30:N30"/>
    <mergeCell ref="M31:N31"/>
    <mergeCell ref="N2:O2"/>
    <mergeCell ref="N3:O3"/>
    <mergeCell ref="N4:O4"/>
    <mergeCell ref="N5:O5"/>
    <mergeCell ref="A2:A5"/>
    <mergeCell ref="D12:G12"/>
    <mergeCell ref="A12:B16"/>
    <mergeCell ref="B2:M2"/>
    <mergeCell ref="B3:M3"/>
    <mergeCell ref="B4:M5"/>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s>
  <dataValidations count="1">
    <dataValidation type="whole" allowBlank="1" showInputMessage="1" showErrorMessage="1" sqref="F20:F22" xr:uid="{16B0889E-D5EC-4DDC-990C-FC160BABB21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83F35D9-03A4-4224-B281-26720CF56618}">
          <x14:formula1>
            <xm:f>Hoja2!$D$7:$D$9</xm:f>
          </x14:formula1>
          <xm:sqref>G20:G22</xm:sqref>
        </x14:dataValidation>
        <x14:dataValidation type="list" allowBlank="1" showInputMessage="1" showErrorMessage="1" xr:uid="{F74C0D9E-9A65-4B0B-A554-3D5A67133230}">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632c1e4e-69c6-4d1f-81a1-009441d464e5"/>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2023-11-21T17:05:24Z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