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F-CD-401/PUBLICACION/"/>
    </mc:Choice>
  </mc:AlternateContent>
  <xr:revisionPtr revIDLastSave="147" documentId="11_D24B4885041C4A54BFB4265DCEBD2E6E87807A42" xr6:coauthVersionLast="47" xr6:coauthVersionMax="47" xr10:uidLastSave="{61908B2C-0728-4A19-9ED7-3BCE10FA22C4}"/>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J21" i="1"/>
  <c r="L21" i="1"/>
  <c r="H21" i="1"/>
  <c r="O23" i="1"/>
  <c r="O26" i="1" s="1"/>
  <c r="K20" i="1" l="1"/>
  <c r="M20" i="1"/>
  <c r="N20" i="1"/>
  <c r="K21" i="1"/>
  <c r="M21" i="1"/>
  <c r="N21" i="1"/>
  <c r="O29" i="1"/>
  <c r="O22" i="1"/>
  <c r="O20" i="1" l="1"/>
  <c r="O21" i="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<sst xmlns="http://schemas.openxmlformats.org/spreadsheetml/2006/main" count="50" uniqueCount="48">
  <si>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</si>
  <si>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</si>
  <si>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</si>
  <si>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</si>
  <si>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</si>
  <si>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</si>
  <si>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</si>
  <si>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</si>
  <si>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</si>
  <si>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</si>
  <si>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</si>
  <si>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</si>
  <si>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</si>
  <si>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</si>
  <si>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</si>
  <si>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</si>
  <si>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</si>
  <si>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</si>
  <si>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</si>
  <si>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</si>
  <si>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</si>
  <si>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</si>
  <si>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</si>
  <si>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</si>
  <si>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</si>
  <si>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</si>
  <si>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</si>
  <si>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</si>
  <si>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</si>
  <si>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</si>
  <si>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</si>
  <si>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</si>
  <si>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</si>
  <si>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</si>
  <si>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</si>
  <si>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</si>
  <si>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</si>
  <si>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</si>
  <si>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</si>
  <si>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</si>
  <si>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</si>
  <si>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</si>
  <si>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</si>
  <si>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</si>
  <si>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 </t>
  </si>
  <si>
    <t>Unidad</t>
  </si>
  <si>
    <t>CONTRATAR EL PERSONAL REQUERIDO PARA EL APOYO DE LA CONFERENCIA PRINCIPAL 1   Asesor: Personas normales con resultados extraordinarios. Con el siguiente contenido específico: ¿En qué hay que pensar a la hora de diseñar una vida feliz?, ¿qué esperar a cambio de la felicidad?, ¿cómo construir más bienestar a partir del que ya hay? Romper los mitos sobre la felicidad; renovar las dinámicas del diálogo interno e identificar las amenazas de auto sabotaje son los objetivos centrales de este programa de desarrollo personal. Allí se demostrará que la felicidad es una decisión y se explicará cómo cada uno podrá comenzar a influir en la realidad de su día a día desde el liderazgo personal. Conferencia: Los hábitos de la felicidad. Con el siguiente contenido específico: Cómo piensa, cómo actúa, qué cosas se pregunta y qué no hace nunca la gente más feliz. Cuáles comportamientos atentan contra la Felicidad y cómo defenderla: estas son preguntas que deberíamos hacernos con más frecuencia. Conferencia: Felicidad a prueba de oficinas. Con el siguiente contenido específico: “¿Su trabajo es una pesadilla o está a punto de convertirse en una?, ¿o siente, por el contrario, que es tan agradable que vale la pena preservarlo y mejorarlo? Logrará leer mejor el contexto laboral en que se mueve y encontrará su propia forma de alcanzar sus metas profesionales sin comprometer su felicidad ni su bienestar. Conferencia: Liderazgo positivo e inspirador Con el siguiente contenido específico: Experto (a) en sesión de mentoría estratégica (exclusiva para directivos, jefes y coordinadores), se analizarán los elementos centrales del carisma de los líderes altamente inspiradores, así como se proporcionarán herramientas de comunicación asertiva, de delegación y de toma de decisiones. Nota: La conferencia debe tener un tiempo mínimo de 90 minutos. Las conferencias son sesiones de contenidos puntuales, actualizados, de fácil transmisión, al cabo de los cuales el auditorio tendrá herramientas de cambio personal que podrá aplicar inmediatamente. El servicio se debe prestar el día 25 de noviembre de 2023</t>
  </si>
  <si>
    <t>CONTRATAR EL PERSONAL REQUERIDO PARA EL APOYO DE LA CONFERENCIA PRINCIPAL 2 Asesor: cómo lograr y alcanzar sus sueños Con el siguiente contenido específico: conferencia enfocada en inspirar a las personas, si yo logré alcanzar mis sueños tú también lo harás. Se trata sobre empoderamiento, liderazgo, resiliencia, actitud y gratitud. mensajes positivos y lleno de bondad, experiencias de vida que inspiran. Reconocida por la industria del entretenimiento como un de tenacidad y talento. Nota: La conferencia debe tener un tiempo mínimo de 90 minutos. Las conferencias son sesiones de contenidos puntuales, actualizados, de fácil transmisión, al cabo de los cuales el auditorio tendrá herramientas de cambio personal que podrá aplicar inmediatamente.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</si>
</sst>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240A]\ * #,##0.00_-;\-[$$-240A]\ * #,##0.00_-;_-[$$-240A]\ *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9" fontId="3" fillId="35" borderId="1" xfId="1"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43" fontId="3" fillId="0" borderId="1" xfId="3" applyFont="1" applyFill="1" applyBorder="1" applyAlignment="1" applyProtection="1">
      <alignment horizontal="center" vertical="center"/>
      <protection hidden="1"/>
    </xf>
    <xf numFmtId="164" fontId="12" fillId="35" borderId="1" xfId="3" applyNumberFormat="1" applyFont="1" applyFill="1" applyBorder="1" applyAlignment="1" applyProtection="1">
      <alignment horizontal="center" vertical="center"/>
      <protection locked="0"/>
    </xf>
    <xf numFmtId="164" fontId="3" fillId="0" borderId="1" xfId="45" applyNumberFormat="1" applyFont="1" applyFill="1" applyBorder="1" applyAlignment="1" applyProtection="1">
      <alignment horizontal="center" vertical="center"/>
      <protection hidden="1"/>
    </xf>
    <xf numFmtId="164" fontId="3" fillId="0" borderId="1" xfId="3" applyNumberFormat="1" applyFont="1" applyFill="1" applyBorder="1" applyAlignment="1" applyProtection="1">
      <alignment vertical="center"/>
      <protection hidden="1"/>
    </xf>
    <xf numFmtId="164" fontId="3" fillId="0" borderId="1" xfId="3" applyNumberFormat="1" applyFont="1" applyFill="1" applyBorder="1" applyAlignment="1" applyProtection="1">
      <alignment horizontal="center" vertical="center"/>
      <protection hidden="1"/>
    </xf>
    <xf numFmtId="44" fontId="3" fillId="0" borderId="2" xfId="45" applyFont="1" applyBorder="1" applyAlignment="1" applyProtection="1">
      <alignment horizontal="right"/>
      <protection hidden="1"/>
    </xf>
    <xf numFmtId="44" fontId="3" fillId="0" borderId="1" xfId="45" applyFont="1" applyBorder="1" applyAlignment="1" applyProtection="1">
      <alignment horizontal="right"/>
      <protection hidden="1"/>
    </xf>
    <xf numFmtId="44" fontId="6" fillId="0" borderId="1" xfId="45" applyFont="1" applyBorder="1" applyAlignment="1" applyProtection="1">
      <alignment horizontal="right"/>
      <protection hidden="1"/>
    </xf>
    <xf numFmtId="44" fontId="3" fillId="0" borderId="1" xfId="45" applyFont="1" applyFill="1" applyBorder="1" applyAlignment="1" applyProtection="1">
      <alignment horizontal="right"/>
      <protection hidden="1"/>
    </xf>
    <xf numFmtId="0" fontId="1" fillId="0" borderId="28" xfId="0" applyFont="1" applyBorder="1" applyAlignment="1" applyProtection="1">
      <alignment horizontal="center" vertical="center" wrapText="1"/>
      <protection hidden="1"/>
    </xf>
    <xf numFmtId="0" fontId="29" fillId="0" borderId="28"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0" xfId="0" applyFont="1" applyFill="1" applyAlignment="1" applyProtection="1">
      <alignment horizontal="center" vertical="center"/>
      <protection hidden="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topLeftCell="A19" zoomScale="55" zoomScaleNormal="55" zoomScaleSheetLayoutView="70" zoomScalePageLayoutView="55" workbookViewId="0">
      <selection activeCell="I20" sqref="I20"/>
    </sheetView>
  </sheetViews>
  <sheetFormatPr baseColWidth="10" defaultColWidth="11.42578125" defaultRowHeight="15" x14ac:dyDescent="0.25"/>
  <cols>
    <col min="1" max="1" width="13.28515625" style="10" customWidth="1"/>
    <col min="2" max="2" width="112.42578125" style="9" customWidth="1"/>
    <col min="3" max="3" width="14.140625" style="10" customWidth="1"/>
    <col min="4" max="4" width="16.140625" style="10" customWidth="1"/>
    <col min="5" max="5" width="17" style="10" customWidth="1"/>
    <col min="6" max="6" width="21" style="10" customWidth="1"/>
    <col min="7" max="7" width="12.85546875" style="10" customWidth="1"/>
    <col min="8" max="8" width="18.140625" style="10" customWidth="1"/>
    <col min="9" max="9" width="20.28515625" style="10" customWidth="1"/>
    <col min="10" max="10" width="15" style="10" customWidth="1"/>
    <col min="11" max="11" width="20.42578125" style="12" customWidth="1"/>
    <col min="12" max="12" width="22" style="12" customWidth="1"/>
    <col min="13" max="13" width="16.7109375" style="12" customWidth="1"/>
    <col min="14" max="14" width="14.7109375" style="12" customWidth="1"/>
    <col min="15" max="15" width="40.85546875" style="12" customWidth="1"/>
    <col min="16" max="16384" width="11.42578125" style="12"/>
  </cols>
  <sheetData>
    <row r="1" spans="1:15" x14ac:dyDescent="0.25">
      <c r="F1" s="11"/>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6" t="s">
        <v>1</v>
      </c>
      <c r="C3" s="57"/>
      <c r="D3" s="57"/>
      <c r="E3" s="57"/>
      <c r="F3" s="57"/>
      <c r="G3" s="57"/>
      <c r="H3" s="57"/>
      <c r="I3" s="57"/>
      <c r="J3" s="57"/>
      <c r="K3" s="57"/>
      <c r="L3" s="57"/>
      <c r="M3" s="58"/>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3" t="s">
        <v>39</v>
      </c>
    </row>
    <row r="8" spans="1:15" x14ac:dyDescent="0.25">
      <c r="A8" s="13"/>
    </row>
    <row r="9" spans="1:15" x14ac:dyDescent="0.25">
      <c r="A9" s="14" t="s">
        <v>29</v>
      </c>
    </row>
    <row r="10" spans="1:15" ht="25.5" customHeight="1" x14ac:dyDescent="0.25">
      <c r="A10" s="65" t="s">
        <v>28</v>
      </c>
      <c r="B10" s="65"/>
      <c r="C10" s="15"/>
      <c r="E10" s="26" t="s">
        <v>21</v>
      </c>
      <c r="F10" s="67"/>
      <c r="G10" s="68"/>
      <c r="K10" s="25" t="s">
        <v>16</v>
      </c>
      <c r="L10" s="69"/>
      <c r="M10" s="70"/>
      <c r="N10" s="71"/>
    </row>
    <row r="11" spans="1:15" ht="15.75" thickBot="1" x14ac:dyDescent="0.3">
      <c r="A11" s="15"/>
      <c r="B11" s="16"/>
      <c r="C11" s="15"/>
      <c r="E11" s="17"/>
      <c r="F11" s="17"/>
      <c r="G11" s="17"/>
      <c r="K11" s="18"/>
      <c r="L11" s="19"/>
      <c r="M11" s="19"/>
      <c r="N11" s="19"/>
    </row>
    <row r="12" spans="1:15" ht="30.75" customHeight="1" thickBot="1" x14ac:dyDescent="0.3">
      <c r="A12" s="49" t="s">
        <v>26</v>
      </c>
      <c r="B12" s="50"/>
      <c r="C12" s="20"/>
      <c r="D12" s="46" t="s">
        <v>17</v>
      </c>
      <c r="E12" s="47"/>
      <c r="F12" s="47"/>
      <c r="G12" s="48"/>
      <c r="H12" s="2"/>
      <c r="I12" s="21"/>
      <c r="J12" s="21"/>
      <c r="K12" s="18"/>
    </row>
    <row r="13" spans="1:15" ht="15.75" thickBot="1" x14ac:dyDescent="0.3">
      <c r="A13" s="51"/>
      <c r="B13" s="52"/>
      <c r="C13" s="20"/>
      <c r="D13" s="19"/>
      <c r="E13" s="17"/>
      <c r="F13" s="17"/>
      <c r="G13" s="17"/>
      <c r="K13" s="18"/>
    </row>
    <row r="14" spans="1:15" ht="30" customHeight="1" thickBot="1" x14ac:dyDescent="0.3">
      <c r="A14" s="51"/>
      <c r="B14" s="52"/>
      <c r="C14" s="20"/>
      <c r="D14" s="46" t="s">
        <v>18</v>
      </c>
      <c r="E14" s="47"/>
      <c r="F14" s="47"/>
      <c r="G14" s="48"/>
      <c r="H14" s="2"/>
      <c r="I14" s="21"/>
      <c r="J14" s="21"/>
      <c r="K14" s="18"/>
    </row>
    <row r="15" spans="1:15" ht="18.75" customHeight="1" thickBot="1" x14ac:dyDescent="0.3">
      <c r="A15" s="51"/>
      <c r="B15" s="52"/>
      <c r="C15" s="20"/>
      <c r="E15" s="17"/>
      <c r="F15" s="17"/>
      <c r="G15" s="17"/>
      <c r="K15" s="18"/>
    </row>
    <row r="16" spans="1:15" ht="24" customHeight="1" thickBot="1" x14ac:dyDescent="0.3">
      <c r="A16" s="53"/>
      <c r="B16" s="54"/>
      <c r="C16" s="20"/>
      <c r="D16" s="46" t="s">
        <v>22</v>
      </c>
      <c r="E16" s="47"/>
      <c r="F16" s="47"/>
      <c r="G16" s="48"/>
      <c r="H16" s="2"/>
      <c r="I16" s="21"/>
      <c r="J16" s="21"/>
      <c r="K16" s="18"/>
      <c r="L16" s="19"/>
      <c r="M16" s="19"/>
      <c r="N16" s="19"/>
    </row>
    <row r="17" spans="1:20" x14ac:dyDescent="0.25">
      <c r="A17" s="15"/>
      <c r="B17" s="16"/>
      <c r="C17" s="15"/>
      <c r="E17" s="17"/>
      <c r="F17" s="17"/>
      <c r="G17" s="17"/>
      <c r="K17" s="18"/>
      <c r="L17" s="19"/>
      <c r="M17" s="19"/>
      <c r="N17" s="19"/>
    </row>
    <row r="19" spans="1:20" s="22" customFormat="1" ht="111.75" customHeight="1" x14ac:dyDescent="0.25">
      <c r="A19" s="3" t="s">
        <v>27</v>
      </c>
      <c r="B19" s="3" t="s">
        <v>2</v>
      </c>
      <c r="C19" s="3" t="s">
        <v>19</v>
      </c>
      <c r="D19" s="3" t="s">
        <v>3</v>
      </c>
      <c r="E19" s="3" t="s">
        <v>23</v>
      </c>
      <c r="F19" s="4" t="s">
        <v>4</v>
      </c>
      <c r="G19" s="5" t="s">
        <v>25</v>
      </c>
      <c r="H19" s="4" t="s">
        <v>5</v>
      </c>
      <c r="I19" s="4" t="s">
        <v>31</v>
      </c>
      <c r="J19" s="4" t="s">
        <v>34</v>
      </c>
      <c r="K19" s="4" t="s">
        <v>6</v>
      </c>
      <c r="L19" s="4" t="s">
        <v>7</v>
      </c>
      <c r="M19" s="4" t="s">
        <v>8</v>
      </c>
      <c r="N19" s="4" t="s">
        <v>30</v>
      </c>
      <c r="O19" s="4" t="s">
        <v>9</v>
      </c>
      <c r="T19" s="22" t="s">
        <v>44</v>
      </c>
    </row>
    <row r="20" spans="1:20" s="22" customFormat="1" ht="408.75" customHeight="1" x14ac:dyDescent="0.2">
      <c r="A20" s="8">
        <v>1</v>
      </c>
      <c r="B20" s="37" t="s">
        <v>46</v>
      </c>
      <c r="C20" s="7"/>
      <c r="D20" s="36">
        <v>1</v>
      </c>
      <c r="E20" s="36" t="s">
        <v>45</v>
      </c>
      <c r="F20" s="28"/>
      <c r="G20" s="24">
        <v>0</v>
      </c>
      <c r="H20" s="31">
        <f>+ROUND(F20*G20,0)</f>
        <v>0</v>
      </c>
      <c r="I20" s="24">
        <v>0</v>
      </c>
      <c r="J20" s="31">
        <f>ROUND(F20*I20,0)</f>
        <v>0</v>
      </c>
      <c r="K20" s="29">
        <f>ROUND(F20+H20+J20,0)</f>
        <v>0</v>
      </c>
      <c r="L20" s="29">
        <f>ROUND(F20*D20,0)</f>
        <v>0</v>
      </c>
      <c r="M20" s="27">
        <f>ROUND(L20*G20,0)</f>
        <v>0</v>
      </c>
      <c r="N20" s="27">
        <f t="shared" ref="N20" si="0">ROUND(L20*I20,0)</f>
        <v>0</v>
      </c>
      <c r="O20" s="30">
        <f t="shared" ref="O20" si="1">ROUND(L20+N20+M20,0)</f>
        <v>0</v>
      </c>
    </row>
    <row r="21" spans="1:20" ht="228" customHeight="1" x14ac:dyDescent="0.25">
      <c r="A21" s="8">
        <v>2</v>
      </c>
      <c r="B21" s="37" t="s">
        <v>47</v>
      </c>
      <c r="C21" s="7"/>
      <c r="D21" s="36">
        <v>1</v>
      </c>
      <c r="E21" s="36" t="s">
        <v>45</v>
      </c>
      <c r="F21" s="28"/>
      <c r="G21" s="24">
        <v>0</v>
      </c>
      <c r="H21" s="31">
        <f>+ROUND(F21*G21,0)</f>
        <v>0</v>
      </c>
      <c r="I21" s="24">
        <v>0</v>
      </c>
      <c r="J21" s="31">
        <f>ROUND(F21*I21,0)</f>
        <v>0</v>
      </c>
      <c r="K21" s="29">
        <f>ROUND(F21+H21+J21,0)</f>
        <v>0</v>
      </c>
      <c r="L21" s="29">
        <f>ROUND(F21*D21,0)</f>
        <v>0</v>
      </c>
      <c r="M21" s="27">
        <f>ROUND(L21*G21,0)</f>
        <v>0</v>
      </c>
      <c r="N21" s="27">
        <f t="shared" ref="N21" si="2">ROUND(L21*I21,0)</f>
        <v>0</v>
      </c>
      <c r="O21" s="30">
        <f t="shared" ref="O21" si="3">ROUND(L21+N21+M21,0)</f>
        <v>0</v>
      </c>
    </row>
    <row r="22" spans="1:20" s="22" customFormat="1" ht="39" customHeight="1" thickBot="1" x14ac:dyDescent="0.25">
      <c r="A22" s="79"/>
      <c r="B22" s="74"/>
      <c r="C22" s="74"/>
      <c r="D22" s="74"/>
      <c r="E22" s="74"/>
      <c r="F22" s="74"/>
      <c r="G22" s="74"/>
      <c r="H22" s="74"/>
      <c r="I22" s="74"/>
      <c r="J22" s="74"/>
      <c r="K22" s="74"/>
      <c r="L22" s="74"/>
      <c r="M22" s="75" t="s">
        <v>35</v>
      </c>
      <c r="N22" s="75"/>
      <c r="O22" s="32">
        <f>SUMIF(G:G,0%,L:L)</f>
        <v>0</v>
      </c>
    </row>
    <row r="23" spans="1:20" s="22" customFormat="1" ht="30" customHeight="1" thickBot="1" x14ac:dyDescent="0.25">
      <c r="A23" s="63" t="s">
        <v>24</v>
      </c>
      <c r="B23" s="64"/>
      <c r="C23" s="64"/>
      <c r="D23" s="64"/>
      <c r="E23" s="64"/>
      <c r="F23" s="64"/>
      <c r="G23" s="64"/>
      <c r="H23" s="64"/>
      <c r="I23" s="64"/>
      <c r="J23" s="64"/>
      <c r="K23" s="64"/>
      <c r="L23" s="64"/>
      <c r="M23" s="76" t="s">
        <v>10</v>
      </c>
      <c r="N23" s="76"/>
      <c r="O23" s="33">
        <f>SUMIF(G:G,5%,L:L)</f>
        <v>0</v>
      </c>
    </row>
    <row r="24" spans="1:20" s="22" customFormat="1" ht="30" customHeight="1" x14ac:dyDescent="0.2">
      <c r="A24" s="59" t="s">
        <v>42</v>
      </c>
      <c r="B24" s="60"/>
      <c r="C24" s="60"/>
      <c r="D24" s="60"/>
      <c r="E24" s="60"/>
      <c r="F24" s="60"/>
      <c r="G24" s="60"/>
      <c r="H24" s="60"/>
      <c r="I24" s="60"/>
      <c r="J24" s="60"/>
      <c r="K24" s="60"/>
      <c r="L24" s="61"/>
      <c r="M24" s="76" t="s">
        <v>11</v>
      </c>
      <c r="N24" s="76"/>
      <c r="O24" s="33">
        <f>SUMIF(G:G,19%,L:L)</f>
        <v>0</v>
      </c>
    </row>
    <row r="25" spans="1:20" s="22" customFormat="1" ht="30" customHeight="1" x14ac:dyDescent="0.2">
      <c r="A25" s="62"/>
      <c r="B25" s="62"/>
      <c r="C25" s="62"/>
      <c r="D25" s="62"/>
      <c r="E25" s="62"/>
      <c r="F25" s="62"/>
      <c r="G25" s="62"/>
      <c r="H25" s="62"/>
      <c r="I25" s="62"/>
      <c r="J25" s="62"/>
      <c r="K25" s="62"/>
      <c r="L25" s="62"/>
      <c r="M25" s="38" t="s">
        <v>7</v>
      </c>
      <c r="N25" s="39"/>
      <c r="O25" s="34">
        <f>SUM(O22:O24)</f>
        <v>0</v>
      </c>
    </row>
    <row r="26" spans="1:20" s="22" customFormat="1" ht="30" customHeight="1" x14ac:dyDescent="0.2">
      <c r="A26" s="62"/>
      <c r="B26" s="62"/>
      <c r="C26" s="62"/>
      <c r="D26" s="62"/>
      <c r="E26" s="62"/>
      <c r="F26" s="62"/>
      <c r="G26" s="62"/>
      <c r="H26" s="62"/>
      <c r="I26" s="62"/>
      <c r="J26" s="62"/>
      <c r="K26" s="62"/>
      <c r="L26" s="62"/>
      <c r="M26" s="77" t="s">
        <v>12</v>
      </c>
      <c r="N26" s="78"/>
      <c r="O26" s="35">
        <f>ROUND(O23*5%,0)</f>
        <v>0</v>
      </c>
    </row>
    <row r="27" spans="1:20" s="22" customFormat="1" ht="30" customHeight="1" x14ac:dyDescent="0.2">
      <c r="A27" s="62"/>
      <c r="B27" s="62"/>
      <c r="C27" s="62"/>
      <c r="D27" s="62"/>
      <c r="E27" s="62"/>
      <c r="F27" s="62"/>
      <c r="G27" s="62"/>
      <c r="H27" s="62"/>
      <c r="I27" s="62"/>
      <c r="J27" s="62"/>
      <c r="K27" s="62"/>
      <c r="L27" s="62"/>
      <c r="M27" s="77" t="s">
        <v>13</v>
      </c>
      <c r="N27" s="78"/>
      <c r="O27" s="33">
        <f>ROUND(O24*19%,0)</f>
        <v>0</v>
      </c>
    </row>
    <row r="28" spans="1:20" s="22" customFormat="1" ht="30" customHeight="1" x14ac:dyDescent="0.2">
      <c r="A28" s="62"/>
      <c r="B28" s="62"/>
      <c r="C28" s="62"/>
      <c r="D28" s="62"/>
      <c r="E28" s="62"/>
      <c r="F28" s="62"/>
      <c r="G28" s="62"/>
      <c r="H28" s="62"/>
      <c r="I28" s="62"/>
      <c r="J28" s="62"/>
      <c r="K28" s="62"/>
      <c r="L28" s="62"/>
      <c r="M28" s="38" t="s">
        <v>14</v>
      </c>
      <c r="N28" s="39"/>
      <c r="O28" s="34">
        <f>SUM(O26:O27)</f>
        <v>0</v>
      </c>
    </row>
    <row r="29" spans="1:20" s="22" customFormat="1" ht="37.5" customHeight="1" x14ac:dyDescent="0.2">
      <c r="A29" s="62"/>
      <c r="B29" s="62"/>
      <c r="C29" s="62"/>
      <c r="D29" s="62"/>
      <c r="E29" s="62"/>
      <c r="F29" s="62"/>
      <c r="G29" s="62"/>
      <c r="H29" s="62"/>
      <c r="I29" s="62"/>
      <c r="J29" s="62"/>
      <c r="K29" s="62"/>
      <c r="L29" s="62"/>
      <c r="M29" s="42" t="s">
        <v>33</v>
      </c>
      <c r="N29" s="43"/>
      <c r="O29" s="33">
        <f>SUMIF(I:I,8%,N:N)</f>
        <v>0</v>
      </c>
    </row>
    <row r="30" spans="1:20" s="22" customFormat="1" ht="44.25" customHeight="1" x14ac:dyDescent="0.2">
      <c r="A30" s="62"/>
      <c r="B30" s="62"/>
      <c r="C30" s="62"/>
      <c r="D30" s="62"/>
      <c r="E30" s="62"/>
      <c r="F30" s="62"/>
      <c r="G30" s="62"/>
      <c r="H30" s="62"/>
      <c r="I30" s="62"/>
      <c r="J30" s="62"/>
      <c r="K30" s="62"/>
      <c r="L30" s="62"/>
      <c r="M30" s="40" t="s">
        <v>32</v>
      </c>
      <c r="N30" s="41"/>
      <c r="O30" s="34">
        <f>SUM(O29)</f>
        <v>0</v>
      </c>
    </row>
    <row r="31" spans="1:20" ht="45" customHeight="1" x14ac:dyDescent="0.25">
      <c r="A31" s="62"/>
      <c r="B31" s="62"/>
      <c r="C31" s="62"/>
      <c r="D31" s="62"/>
      <c r="E31" s="62"/>
      <c r="F31" s="62"/>
      <c r="G31" s="62"/>
      <c r="H31" s="62"/>
      <c r="I31" s="62"/>
      <c r="J31" s="62"/>
      <c r="K31" s="62"/>
      <c r="L31" s="62"/>
      <c r="M31" s="40" t="s">
        <v>15</v>
      </c>
      <c r="N31" s="41"/>
      <c r="O31" s="34">
        <f>+O25+O28+O30</f>
        <v>0</v>
      </c>
    </row>
    <row r="35" spans="1:3" x14ac:dyDescent="0.25">
      <c r="B35" s="72"/>
      <c r="C35" s="72"/>
    </row>
    <row r="36" spans="1:3" ht="15.75" thickBot="1" x14ac:dyDescent="0.3">
      <c r="B36" s="73"/>
      <c r="C36" s="73"/>
    </row>
    <row r="37" spans="1:3" x14ac:dyDescent="0.25">
      <c r="B37" s="66" t="s">
        <v>20</v>
      </c>
      <c r="C37" s="66"/>
    </row>
    <row r="39" spans="1:3" x14ac:dyDescent="0.25">
      <c r="A39" s="23" t="s">
        <v>43</v>
      </c>
    </row>
  </sheetData>
  <sheetProtection algorithmName="SHA-512" hashValue="t3aI98mrt+EzGVzs4TPvoKZFHQYyCq5iriT/zdkAISAT/X9nqtrDAzmxe033gwmS8WrhduBeYr0VJvKavRg4XQ==" saltValue="WFjQ6H2Bd1V1pXp4MG0sSA=="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Asesor Juridico Compras</cp:lastModifiedBy>
  <cp:lastPrinted>2022-01-27T18:55:46Z</cp:lastPrinted>
  <dcterms:created xsi:type="dcterms:W3CDTF">2017-04-28T13:22:52Z</dcterms:created>
  <dcterms:modified xsi:type="dcterms:W3CDTF">2023-10-31T23:27:00Z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