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96/DOCUMENTOS PUBLICADOS/"/>
    </mc:Choice>
  </mc:AlternateContent>
  <xr:revisionPtr revIDLastSave="8" documentId="14_{E9D08344-FCF1-4F5C-A87D-1D4D453D5C0E}" xr6:coauthVersionLast="47" xr6:coauthVersionMax="47" xr10:uidLastSave="{BDB87D3E-1B1B-4262-98BF-311E4A02FAF8}"/>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M21" i="1" s="1"/>
  <c r="H20" i="1"/>
  <c r="J20" i="1"/>
  <c r="L20" i="1"/>
  <c r="M20" i="1" s="1"/>
  <c r="O23" i="1"/>
  <c r="O26" i="1" s="1"/>
  <c r="K21" i="1" l="1"/>
  <c r="N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<sst xmlns="http://schemas.openxmlformats.org/spreadsheetml/2006/main" count="49" uniqueCount="47">
  <si>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</si>
  <si>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</si>
  <si>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</si>
  <si>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</si>
  <si>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</si>
  <si>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</si>
  <si>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</si>
  <si>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</si>
  <si>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</si>
  <si>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</si>
  <si>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</si>
  <si>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</si>
  <si>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</si>
  <si>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</si>
  <si>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</si>
  <si>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</si>
  <si>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</si>
  <si>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</si>
  <si>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</si>
  <si>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</si>
  <si>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</si>
  <si>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</si>
  <si>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</si>
  <si>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</si>
  <si>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</si>
  <si>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</si>
  <si>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</si>
  <si>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</si>
  <si>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</si>
  <si>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</si>
  <si>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</si>
  <si>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</si>
  <si>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</si>
  <si>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</si>
  <si>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</si>
  <si>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</si>
  <si>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</si>
  <si>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</si>
  <si>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</si>
  <si>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</si>
  <si>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</si>
  <si>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</si>
  <si>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</si>
  <si>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</si>
  <si>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</si>
  <si>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Sembradora con eje rotativo para semillas de maíz, girasol, soja, frijol y granos de tamaño mayor a 5mm. Rendimiento aproximado de hasta 3ha/día. Fertiliza el sitio de siembra con graduación para abono granulado de un solo tipo o mezclas físicas. Separadores para siembra, permite calibrar distancias de siembra desde 23 cm hasta 32 cm. Calibración de semillas por sitio de 1 hasta 2. Incluye 10 rodillos de siembra. Permite
graduación de abono por sitio a través de un tornillo graduador en cada pico Garantía 1 año.</t>
  </si>
  <si>
    <t>Motor Diesel de 10 caballos de fuerza hf Potencia nominal (hp) 10,0 Desplazamiento (cc) 406- 418 rpm máx. 1.800 combustible Diésel Tipo de eje Cuñero Cilindros 1 Tipo de arranque Retráctil Diámetro de pistón (mm) 86 Carrera de pistón (mm) 72 Consumo (L / h) 2,51 Empaque (L x W x H) (mm) 500 x 460 x 550. Garantia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</si>
</sst>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35" xfId="0" applyFont="1" applyBorder="1" applyAlignment="1">
      <alignment horizontal="left" vertical="center" wrapText="1"/>
    </xf>
    <xf numFmtId="0" fontId="1" fillId="0" borderId="35" xfId="0" applyFont="1" applyBorder="1" applyAlignment="1">
      <alignment horizontal="center" vertical="center" wrapText="1"/>
    </xf>
    <xf numFmtId="0" fontId="2" fillId="0" borderId="26" xfId="0" applyFont="1" applyBorder="1" applyAlignment="1">
      <alignment horizontal="center" vertical="center" wrapText="1"/>
    </xf>
    <xf numFmtId="43" fontId="3" fillId="0" borderId="26" xfId="3" applyFont="1" applyFill="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lignment horizontal="lef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15" zoomScale="95" zoomScaleNormal="95" zoomScaleSheetLayoutView="70" zoomScalePageLayoutView="55" workbookViewId="0">
      <selection activeCell="C20" sqref="C20"/>
    </sheetView>
  </sheetViews>
  <sheetFormatPr baseColWidth="10" defaultColWidth="11.42578125" defaultRowHeight="15" x14ac:dyDescent="0.25"/>
  <cols>
    <col min="1" max="1" width="9.85546875" style="6" customWidth="1"/>
    <col min="2" max="2" width="49.855468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47"/>
      <c r="B2" s="57" t="s">
        <v>0</v>
      </c>
      <c r="C2" s="57"/>
      <c r="D2" s="57"/>
      <c r="E2" s="57"/>
      <c r="F2" s="57"/>
      <c r="G2" s="57"/>
      <c r="H2" s="57"/>
      <c r="I2" s="57"/>
      <c r="J2" s="57"/>
      <c r="K2" s="57"/>
      <c r="L2" s="57"/>
      <c r="M2" s="57"/>
      <c r="N2" s="46" t="s">
        <v>37</v>
      </c>
      <c r="O2" s="46"/>
    </row>
    <row r="3" spans="1:15" ht="15.75" customHeight="1" x14ac:dyDescent="0.25">
      <c r="A3" s="47"/>
      <c r="B3" s="57" t="s">
        <v>1</v>
      </c>
      <c r="C3" s="57"/>
      <c r="D3" s="57"/>
      <c r="E3" s="57"/>
      <c r="F3" s="57"/>
      <c r="G3" s="57"/>
      <c r="H3" s="57"/>
      <c r="I3" s="57"/>
      <c r="J3" s="57"/>
      <c r="K3" s="57"/>
      <c r="L3" s="57"/>
      <c r="M3" s="57"/>
      <c r="N3" s="46" t="s">
        <v>40</v>
      </c>
      <c r="O3" s="46"/>
    </row>
    <row r="4" spans="1:15" ht="16.5" customHeight="1" x14ac:dyDescent="0.25">
      <c r="A4" s="47"/>
      <c r="B4" s="57" t="s">
        <v>36</v>
      </c>
      <c r="C4" s="57"/>
      <c r="D4" s="57"/>
      <c r="E4" s="57"/>
      <c r="F4" s="57"/>
      <c r="G4" s="57"/>
      <c r="H4" s="57"/>
      <c r="I4" s="57"/>
      <c r="J4" s="57"/>
      <c r="K4" s="57"/>
      <c r="L4" s="57"/>
      <c r="M4" s="57"/>
      <c r="N4" s="46" t="s">
        <v>41</v>
      </c>
      <c r="O4" s="46"/>
    </row>
    <row r="5" spans="1:15" ht="15" customHeight="1" x14ac:dyDescent="0.25">
      <c r="A5" s="47"/>
      <c r="B5" s="57"/>
      <c r="C5" s="57"/>
      <c r="D5" s="57"/>
      <c r="E5" s="57"/>
      <c r="F5" s="57"/>
      <c r="G5" s="57"/>
      <c r="H5" s="57"/>
      <c r="I5" s="57"/>
      <c r="J5" s="57"/>
      <c r="K5" s="57"/>
      <c r="L5" s="57"/>
      <c r="M5" s="57"/>
      <c r="N5" s="46" t="s">
        <v>38</v>
      </c>
      <c r="O5" s="46"/>
    </row>
    <row r="7" spans="1:15" x14ac:dyDescent="0.25">
      <c r="A7" s="9" t="s">
        <v>39</v>
      </c>
    </row>
    <row r="8" spans="1:15" x14ac:dyDescent="0.25">
      <c r="A8" s="9"/>
    </row>
    <row r="9" spans="1:15" x14ac:dyDescent="0.25">
      <c r="A9" s="10" t="s">
        <v>29</v>
      </c>
    </row>
    <row r="10" spans="1:15" ht="25.5" customHeight="1" x14ac:dyDescent="0.25">
      <c r="A10" s="70" t="s">
        <v>28</v>
      </c>
      <c r="B10" s="70"/>
      <c r="C10" s="11"/>
      <c r="E10" s="12" t="s">
        <v>21</v>
      </c>
      <c r="F10" s="72"/>
      <c r="G10" s="73"/>
      <c r="K10" s="13" t="s">
        <v>16</v>
      </c>
      <c r="L10" s="74"/>
      <c r="M10" s="75"/>
      <c r="N10" s="76"/>
    </row>
    <row r="11" spans="1:15" ht="15.75" thickBot="1" x14ac:dyDescent="0.3">
      <c r="A11" s="11"/>
      <c r="B11" s="11"/>
      <c r="C11" s="11"/>
      <c r="E11" s="14"/>
      <c r="F11" s="14"/>
      <c r="G11" s="14"/>
      <c r="K11" s="15"/>
      <c r="L11" s="16"/>
      <c r="M11" s="16"/>
      <c r="N11" s="16"/>
    </row>
    <row r="12" spans="1:15" ht="30.75" customHeight="1" thickBot="1" x14ac:dyDescent="0.3">
      <c r="A12" s="51" t="s">
        <v>26</v>
      </c>
      <c r="B12" s="52"/>
      <c r="C12" s="17"/>
      <c r="D12" s="48" t="s">
        <v>17</v>
      </c>
      <c r="E12" s="49"/>
      <c r="F12" s="49"/>
      <c r="G12" s="50"/>
      <c r="H12" s="5"/>
      <c r="I12" s="23"/>
      <c r="J12" s="23"/>
      <c r="K12" s="15"/>
    </row>
    <row r="13" spans="1:15" ht="15.75" thickBot="1" x14ac:dyDescent="0.3">
      <c r="A13" s="53"/>
      <c r="B13" s="54"/>
      <c r="C13" s="17"/>
      <c r="D13" s="16"/>
      <c r="E13" s="14"/>
      <c r="F13" s="14"/>
      <c r="G13" s="14"/>
      <c r="K13" s="15"/>
    </row>
    <row r="14" spans="1:15" ht="30" customHeight="1" thickBot="1" x14ac:dyDescent="0.3">
      <c r="A14" s="53"/>
      <c r="B14" s="54"/>
      <c r="C14" s="17"/>
      <c r="D14" s="48" t="s">
        <v>18</v>
      </c>
      <c r="E14" s="49"/>
      <c r="F14" s="49"/>
      <c r="G14" s="50"/>
      <c r="H14" s="5"/>
      <c r="I14" s="23"/>
      <c r="J14" s="23"/>
      <c r="K14" s="15"/>
    </row>
    <row r="15" spans="1:15" ht="18.75" customHeight="1" thickBot="1" x14ac:dyDescent="0.3">
      <c r="A15" s="53"/>
      <c r="B15" s="54"/>
      <c r="C15" s="17"/>
      <c r="E15" s="14"/>
      <c r="F15" s="14"/>
      <c r="G15" s="14"/>
      <c r="K15" s="15"/>
    </row>
    <row r="16" spans="1:15" ht="24" customHeight="1" thickBot="1" x14ac:dyDescent="0.3">
      <c r="A16" s="55"/>
      <c r="B16" s="56"/>
      <c r="C16" s="17"/>
      <c r="D16" s="48" t="s">
        <v>22</v>
      </c>
      <c r="E16" s="49"/>
      <c r="F16" s="49"/>
      <c r="G16" s="50"/>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247.5" customHeight="1" x14ac:dyDescent="0.25">
      <c r="A20" s="27">
        <v>1</v>
      </c>
      <c r="B20" s="34" t="s">
        <v>45</v>
      </c>
      <c r="C20" s="26"/>
      <c r="D20" s="35">
        <v>1</v>
      </c>
      <c r="E20" s="36" t="s">
        <v>43</v>
      </c>
      <c r="F20" s="28"/>
      <c r="G20" s="29">
        <v>0</v>
      </c>
      <c r="H20" s="30">
        <f t="shared" ref="H20" si="0">+ROUND(F20*G20,0)</f>
        <v>0</v>
      </c>
      <c r="I20" s="29">
        <v>0</v>
      </c>
      <c r="J20" s="30">
        <f>ROUND(F20*I20,0)</f>
        <v>0</v>
      </c>
      <c r="K20" s="30">
        <f t="shared" ref="K20" si="1">ROUND(F20+H20+J20,0)</f>
        <v>0</v>
      </c>
      <c r="L20" s="30">
        <f t="shared" ref="L20" si="2">ROUND(F20*D20,0)</f>
        <v>0</v>
      </c>
      <c r="M20" s="30">
        <f t="shared" ref="M20" si="3">ROUND(L20*G20,0)</f>
        <v>0</v>
      </c>
      <c r="N20" s="30">
        <f>ROUND(L20*I20,0)</f>
        <v>0</v>
      </c>
      <c r="O20" s="37">
        <f t="shared" ref="O20" si="4">ROUND(L20+N20+M20,0)</f>
        <v>0</v>
      </c>
    </row>
    <row r="21" spans="1:15" s="20" customFormat="1" ht="120" customHeight="1" x14ac:dyDescent="0.25">
      <c r="A21" s="38">
        <v>2</v>
      </c>
      <c r="B21" s="39" t="s">
        <v>46</v>
      </c>
      <c r="C21" s="26"/>
      <c r="D21" s="35">
        <v>1</v>
      </c>
      <c r="E21" s="36" t="s">
        <v>43</v>
      </c>
      <c r="F21" s="28"/>
      <c r="G21" s="29">
        <v>0</v>
      </c>
      <c r="H21" s="30">
        <f t="shared" ref="H21" si="5">+ROUND(F21*G21,0)</f>
        <v>0</v>
      </c>
      <c r="I21" s="29">
        <v>0</v>
      </c>
      <c r="J21" s="30">
        <f>ROUND(F21*I21,0)</f>
        <v>0</v>
      </c>
      <c r="K21" s="30">
        <f t="shared" ref="K21" si="6">ROUND(F21+H21+J21,0)</f>
        <v>0</v>
      </c>
      <c r="L21" s="30">
        <f t="shared" ref="L21" si="7">ROUND(F21*D21,0)</f>
        <v>0</v>
      </c>
      <c r="M21" s="32">
        <f t="shared" ref="M21" si="8">ROUND(L21*G21,0)</f>
        <v>0</v>
      </c>
      <c r="N21" s="32">
        <f>ROUND(L21*I21,0)</f>
        <v>0</v>
      </c>
      <c r="O21" s="33">
        <f t="shared" ref="O21" si="9">ROUND(L21+N21+M21,0)</f>
        <v>0</v>
      </c>
    </row>
    <row r="22" spans="1:15" s="20" customFormat="1" ht="42" customHeight="1" x14ac:dyDescent="0.2">
      <c r="A22" s="31"/>
      <c r="B22" s="79"/>
      <c r="C22" s="79"/>
      <c r="D22" s="79"/>
      <c r="E22" s="79"/>
      <c r="F22" s="79"/>
      <c r="G22" s="79"/>
      <c r="H22" s="79"/>
      <c r="I22" s="79"/>
      <c r="J22" s="79"/>
      <c r="K22" s="79"/>
      <c r="L22" s="80"/>
      <c r="M22" s="81" t="s">
        <v>35</v>
      </c>
      <c r="N22" s="81"/>
      <c r="O22" s="25">
        <f>SUMIF(G:G,0%,L:L)</f>
        <v>0</v>
      </c>
    </row>
    <row r="23" spans="1:15" s="20" customFormat="1" ht="39" customHeight="1" thickBot="1" x14ac:dyDescent="0.25">
      <c r="A23" s="67" t="s">
        <v>24</v>
      </c>
      <c r="B23" s="68"/>
      <c r="C23" s="68"/>
      <c r="D23" s="68"/>
      <c r="E23" s="68"/>
      <c r="F23" s="68"/>
      <c r="G23" s="68"/>
      <c r="H23" s="68"/>
      <c r="I23" s="68"/>
      <c r="J23" s="68"/>
      <c r="K23" s="68"/>
      <c r="L23" s="69"/>
      <c r="M23" s="82" t="s">
        <v>10</v>
      </c>
      <c r="N23" s="82"/>
      <c r="O23" s="2">
        <f>SUMIF(G:G,5%,L:L)</f>
        <v>0</v>
      </c>
    </row>
    <row r="24" spans="1:15" s="20" customFormat="1" ht="37.5" customHeight="1" x14ac:dyDescent="0.2">
      <c r="A24" s="58" t="s">
        <v>42</v>
      </c>
      <c r="B24" s="59"/>
      <c r="C24" s="59"/>
      <c r="D24" s="59"/>
      <c r="E24" s="59"/>
      <c r="F24" s="59"/>
      <c r="G24" s="59"/>
      <c r="H24" s="59"/>
      <c r="I24" s="59"/>
      <c r="J24" s="59"/>
      <c r="K24" s="59"/>
      <c r="L24" s="60"/>
      <c r="M24" s="82" t="s">
        <v>11</v>
      </c>
      <c r="N24" s="82"/>
      <c r="O24" s="2">
        <f>SUMIF(G:G,19%,L:L)</f>
        <v>0</v>
      </c>
    </row>
    <row r="25" spans="1:15" s="20" customFormat="1" ht="37.5" customHeight="1" x14ac:dyDescent="0.2">
      <c r="A25" s="61"/>
      <c r="B25" s="62"/>
      <c r="C25" s="62"/>
      <c r="D25" s="62"/>
      <c r="E25" s="62"/>
      <c r="F25" s="62"/>
      <c r="G25" s="62"/>
      <c r="H25" s="62"/>
      <c r="I25" s="62"/>
      <c r="J25" s="62"/>
      <c r="K25" s="62"/>
      <c r="L25" s="63"/>
      <c r="M25" s="40" t="s">
        <v>7</v>
      </c>
      <c r="N25" s="41"/>
      <c r="O25" s="3">
        <f>SUM(O22:O24)</f>
        <v>0</v>
      </c>
    </row>
    <row r="26" spans="1:15" s="20" customFormat="1" ht="27.75" customHeight="1" x14ac:dyDescent="0.2">
      <c r="A26" s="61"/>
      <c r="B26" s="62"/>
      <c r="C26" s="62"/>
      <c r="D26" s="62"/>
      <c r="E26" s="62"/>
      <c r="F26" s="62"/>
      <c r="G26" s="62"/>
      <c r="H26" s="62"/>
      <c r="I26" s="62"/>
      <c r="J26" s="62"/>
      <c r="K26" s="62"/>
      <c r="L26" s="63"/>
      <c r="M26" s="83" t="s">
        <v>12</v>
      </c>
      <c r="N26" s="84"/>
      <c r="O26" s="4">
        <f>ROUND(O23*5%,0)</f>
        <v>0</v>
      </c>
    </row>
    <row r="27" spans="1:15" s="20" customFormat="1" ht="30" customHeight="1" x14ac:dyDescent="0.2">
      <c r="A27" s="61"/>
      <c r="B27" s="62"/>
      <c r="C27" s="62"/>
      <c r="D27" s="62"/>
      <c r="E27" s="62"/>
      <c r="F27" s="62"/>
      <c r="G27" s="62"/>
      <c r="H27" s="62"/>
      <c r="I27" s="62"/>
      <c r="J27" s="62"/>
      <c r="K27" s="62"/>
      <c r="L27" s="63"/>
      <c r="M27" s="83" t="s">
        <v>13</v>
      </c>
      <c r="N27" s="84"/>
      <c r="O27" s="2">
        <f>ROUND(O24*19%,0)</f>
        <v>0</v>
      </c>
    </row>
    <row r="28" spans="1:15" s="20" customFormat="1" ht="30" customHeight="1" x14ac:dyDescent="0.2">
      <c r="A28" s="61"/>
      <c r="B28" s="62"/>
      <c r="C28" s="62"/>
      <c r="D28" s="62"/>
      <c r="E28" s="62"/>
      <c r="F28" s="62"/>
      <c r="G28" s="62"/>
      <c r="H28" s="62"/>
      <c r="I28" s="62"/>
      <c r="J28" s="62"/>
      <c r="K28" s="62"/>
      <c r="L28" s="63"/>
      <c r="M28" s="40" t="s">
        <v>14</v>
      </c>
      <c r="N28" s="41"/>
      <c r="O28" s="3">
        <f>SUM(O26:O27)</f>
        <v>0</v>
      </c>
    </row>
    <row r="29" spans="1:15" s="20" customFormat="1" ht="30" customHeight="1" x14ac:dyDescent="0.2">
      <c r="A29" s="61"/>
      <c r="B29" s="62"/>
      <c r="C29" s="62"/>
      <c r="D29" s="62"/>
      <c r="E29" s="62"/>
      <c r="F29" s="62"/>
      <c r="G29" s="62"/>
      <c r="H29" s="62"/>
      <c r="I29" s="62"/>
      <c r="J29" s="62"/>
      <c r="K29" s="62"/>
      <c r="L29" s="63"/>
      <c r="M29" s="44" t="s">
        <v>33</v>
      </c>
      <c r="N29" s="45"/>
      <c r="O29" s="2">
        <f>SUMIF(I:I,8%,N:N)</f>
        <v>0</v>
      </c>
    </row>
    <row r="30" spans="1:15" s="20" customFormat="1" ht="37.5" customHeight="1" x14ac:dyDescent="0.2">
      <c r="A30" s="61"/>
      <c r="B30" s="62"/>
      <c r="C30" s="62"/>
      <c r="D30" s="62"/>
      <c r="E30" s="62"/>
      <c r="F30" s="62"/>
      <c r="G30" s="62"/>
      <c r="H30" s="62"/>
      <c r="I30" s="62"/>
      <c r="J30" s="62"/>
      <c r="K30" s="62"/>
      <c r="L30" s="63"/>
      <c r="M30" s="42" t="s">
        <v>32</v>
      </c>
      <c r="N30" s="43"/>
      <c r="O30" s="3">
        <f>SUM(O29)</f>
        <v>0</v>
      </c>
    </row>
    <row r="31" spans="1:15" s="20" customFormat="1" ht="59.25" customHeight="1" x14ac:dyDescent="0.2">
      <c r="A31" s="64"/>
      <c r="B31" s="65"/>
      <c r="C31" s="65"/>
      <c r="D31" s="65"/>
      <c r="E31" s="65"/>
      <c r="F31" s="65"/>
      <c r="G31" s="65"/>
      <c r="H31" s="65"/>
      <c r="I31" s="65"/>
      <c r="J31" s="65"/>
      <c r="K31" s="65"/>
      <c r="L31" s="66"/>
      <c r="M31" s="42" t="s">
        <v>15</v>
      </c>
      <c r="N31" s="43"/>
      <c r="O31" s="3">
        <f>+O25+O28+O30</f>
        <v>0</v>
      </c>
    </row>
    <row r="34" spans="1:3" x14ac:dyDescent="0.25">
      <c r="B34" s="24"/>
      <c r="C34" s="24"/>
    </row>
    <row r="35" spans="1:3" x14ac:dyDescent="0.25">
      <c r="B35" s="77"/>
      <c r="C35" s="77"/>
    </row>
    <row r="36" spans="1:3" ht="15.75" thickBot="1" x14ac:dyDescent="0.3">
      <c r="B36" s="78"/>
      <c r="C36" s="78"/>
    </row>
    <row r="37" spans="1:3" x14ac:dyDescent="0.25">
      <c r="B37" s="71" t="s">
        <v>20</v>
      </c>
      <c r="C37" s="71"/>
    </row>
    <row r="39" spans="1:3" x14ac:dyDescent="0.25">
      <c r="A39" s="21" t="s">
        <v>44</v>
      </c>
    </row>
  </sheetData>
  <sheetProtection algorithmName="SHA-512" hashValue="p0fGzTcWcOHeFRUf17Gprw7Dft9Au9tv0pBJxm8XuBcx6ce2yCY2E4hl5PM1ZH0sw8ef+7+rbT2+E3LcsnJorw==" saltValue="cQl0vuMmk0aiUIz98vJjY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2023-10-20T19:26:53Z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