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92 DE 2023/PUBLICACION/"/>
    </mc:Choice>
  </mc:AlternateContent>
  <xr:revisionPtr revIDLastSave="419" documentId="14_{1D1F77AB-F43E-457A-AC1A-96DEDB95A0FB}" xr6:coauthVersionLast="47" xr6:coauthVersionMax="47" xr10:uidLastSave="{B15D9977-923E-4A7B-BCF1-BDBB46C447A7}"/>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L23" i="1"/>
  <c r="L24" i="1"/>
  <c r="M24" i="1" s="1"/>
  <c r="L25" i="1"/>
  <c r="N25" i="1" s="1"/>
  <c r="L26" i="1"/>
  <c r="N26" i="1" s="1"/>
  <c r="L27" i="1"/>
  <c r="L28" i="1"/>
  <c r="N28" i="1" s="1"/>
  <c r="L29" i="1"/>
  <c r="N29" i="1" s="1"/>
  <c r="L30" i="1"/>
  <c r="M30" i="1" s="1"/>
  <c r="L31" i="1"/>
  <c r="N31" i="1" s="1"/>
  <c r="J21" i="1"/>
  <c r="J22" i="1"/>
  <c r="J23" i="1"/>
  <c r="J24" i="1"/>
  <c r="J25" i="1"/>
  <c r="J26" i="1"/>
  <c r="J27" i="1"/>
  <c r="J28" i="1"/>
  <c r="J29" i="1"/>
  <c r="J30" i="1"/>
  <c r="J31" i="1"/>
  <c r="H21" i="1"/>
  <c r="H22" i="1"/>
  <c r="H23" i="1"/>
  <c r="H24" i="1"/>
  <c r="H25" i="1"/>
  <c r="H26" i="1"/>
  <c r="H27" i="1"/>
  <c r="H28" i="1"/>
  <c r="H29" i="1"/>
  <c r="H30" i="1"/>
  <c r="H31" i="1"/>
  <c r="A21" i="1"/>
  <c r="A22" i="1" s="1"/>
  <c r="A23" i="1" s="1"/>
  <c r="A24" i="1" s="1"/>
  <c r="A25" i="1" s="1"/>
  <c r="A26" i="1" s="1"/>
  <c r="A27" i="1" s="1"/>
  <c r="A28" i="1" s="1"/>
  <c r="O34" i="1"/>
  <c r="H20" i="1"/>
  <c r="J20" i="1"/>
  <c r="L20" i="1"/>
  <c r="M20" i="1" s="1"/>
  <c r="K26" i="1" l="1"/>
  <c r="K25" i="1"/>
  <c r="K27" i="1"/>
  <c r="A29" i="1"/>
  <c r="A30" i="1" s="1"/>
  <c r="A31" i="1" s="1"/>
  <c r="K22" i="1"/>
  <c r="K30" i="1"/>
  <c r="K20" i="1"/>
  <c r="K24" i="1"/>
  <c r="K31" i="1"/>
  <c r="K29" i="1"/>
  <c r="K28" i="1"/>
  <c r="M26" i="1"/>
  <c r="O26" i="1" s="1"/>
  <c r="K23" i="1"/>
  <c r="K21" i="1"/>
  <c r="O32" i="1"/>
  <c r="M31" i="1"/>
  <c r="O31" i="1" s="1"/>
  <c r="N30" i="1"/>
  <c r="O30" i="1" s="1"/>
  <c r="M29" i="1"/>
  <c r="O29" i="1" s="1"/>
  <c r="M28" i="1"/>
  <c r="O28" i="1" s="1"/>
  <c r="M27" i="1"/>
  <c r="N27" i="1"/>
  <c r="M25" i="1"/>
  <c r="O25" i="1" s="1"/>
  <c r="M23" i="1"/>
  <c r="N24" i="1"/>
  <c r="O24" i="1" s="1"/>
  <c r="M22" i="1"/>
  <c r="N23" i="1"/>
  <c r="M21" i="1"/>
  <c r="O21" i="1" s="1"/>
  <c r="N22" i="1"/>
  <c r="N20" i="1"/>
  <c r="O20" i="1" s="1"/>
  <c r="O33" i="1"/>
  <c r="O36" i="1" s="1"/>
  <c r="O27" i="1" l="1"/>
  <c r="O22" i="1"/>
  <c r="O23" i="1"/>
  <c r="O39" i="1"/>
  <c r="O40" i="1" l="1"/>
  <c r="O37" i="1" l="1"/>
  <c r="O38" i="1" s="1"/>
  <c r="O35" i="1"/>
  <c r="O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<sst xmlns="http://schemas.openxmlformats.org/spreadsheetml/2006/main" count="69" uniqueCount="58">
  <si>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</si>
  <si>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</si>
  <si>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</si>
  <si>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</si>
  <si>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</si>
  <si>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</si>
  <si>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</si>
  <si>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</si>
  <si>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</si>
  <si>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</si>
  <si>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</si>
  <si>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</si>
  <si>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</si>
  <si>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</si>
  <si>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</si>
  <si>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</si>
  <si>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</si>
  <si>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</si>
  <si>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</si>
  <si>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</si>
  <si>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</si>
  <si>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</si>
  <si>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</si>
  <si>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</si>
  <si>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</si>
  <si>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</si>
  <si>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</si>
  <si>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</si>
  <si>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</si>
  <si>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</si>
  <si>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</si>
  <si>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</si>
  <si>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</si>
  <si>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</si>
  <si>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</si>
  <si>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</si>
  <si>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</si>
  <si>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</si>
  <si>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</si>
  <si>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</si>
  <si>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</si>
  <si>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</si>
  <si>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</si>
  <si>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</si>
  <si>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</si>
  <si>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Realizar mantenimiento preventivo y/o correctivo a:  SISTEMA DE PROYECCION EPSON POWER LITE G5150, PROYECTORES LINEA PROFESIONAL Placa 49395, 49396. Se requiere: 1. Revisión funcional. 2. Desensamble del equipo. 3. Revisión, ajuste y limpieza de sistema eléctrico y electrónico. 4. Revisión, ajuste, limpieza y lubricación de sistema. 5. Limpieza general. 6. Ensamble del equipo. 7. Verificación de luminosidad. 8. cambio de lampara. 9.Entrega funcional del equipo</t>
  </si>
  <si>
    <t>Realizar mantenimiento preventivo y/o correctivo a:  BIAMP NEXIA CS, SISTEMA DE PROCESAMIENTO DE AUDIO CON DSP. Placa 49417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</si>
  <si>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COMMUNITY ENTASYS 220COLUMNA ARRAY DE 20 DRIVER 80 MM Y CUATRO TRANSDUCTORES DE ALTA FRECUEN. Placa 49421, 49422, 49423, 49424.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</si>
  <si>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SOLID VIEW TELON ELECTRICO DE PARED CON CONTROL REMOTO REF IR TRIGGER Placa 49399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</si>
  <si>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CABINA AMPLIFICADA MARCA PA. REF. XP8USB 8" 150W RMS. Placa 45371.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</si>
  <si>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SISTEMA DE PROCESAMIENTO DE VIDEO: TVONE MX 6388, TVONE C2 6104, TVONE C2 2450, TVONE 1T DA-674 Placa: 49400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</si>
  <si>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AURORA DXW-2 + DXE-CAT-S1 CONVERSOR DE VGA Placas: 49401, 49402, 49403, 49404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</si>
  <si>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TVONE-1T CT 651/2 EXENDER HDMI HD BASET 100 MTS
Placas: 49405, 49406, 49407, 49408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</si>
  <si>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QSC CX 240V AMPLIFICADOR DE CUATRO CANALES 200
WATTS TECNOLOGIA POWER LIGHT
Placa: 49418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</si>
  <si>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QSC RMX 1450 AMPLIFICADOR ESTEREO DE 800 WATTS
Placas: 49419, 49420
Se requiere: 1. Revisión funcional. 2. Desensamble del equipo.
3. Revisión, ajuste y limpieza de sistema eléctrico y electrónico.
4. Revisión, ajuste, limpieza y lubricación de sistema. 5.
Limpieza general. 6. Ensamble del equipo. 7. Entrega funcional
del equipo</t>
  </si>
  <si>
    <t>Realizar mantenimiento preventivo y/o correctivo a:
COMMUNITY VLF 208, SUB BAJO PASIVO DE DOS
PARLANTES DE 8 PULGADAS
Placa 49425, 49426.
Se requiere: 1. Revisión funcional. 2. Desensamble del equipo.
3. Revisión, ajuste y limpieza de sistema eléctrico y electrónico.
4. Revisión, ajuste, limpieza y lubricación de sistema. 5.
Limpieza general. 6. Ensamble del equipo. 7. Entrega funcional
del equipo</t>
  </si>
  <si>
    <t>BOLSA DE REPUESTOS PARA LOS EQUIPOS QUE
REQUIERAN CAMBIO DE PARTES Y/O COMPONENETES
QUE SE ENCUENTREN EN MAL ESTADO O DAÑADOS
DENTRO DEL MANTENIMIENTO PREVENTIVO Y/O
CORRECTIVO DE LOS ITEMS ANTERIORMENTE
NOMBRADOS. ESTA BOLSA DE RESPUESTOS TIENE EL
VALOR DE TREINTA MILLONES DE PESOS M/TE
($30.000.000) IVA INCLUIDO.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</si>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</sst>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3" fontId="1" fillId="2" borderId="3"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29" xfId="3" applyFont="1" applyFill="1" applyBorder="1" applyAlignment="1" applyProtection="1">
      <alignment horizontal="center" vertical="center"/>
      <protection hidden="1"/>
    </xf>
    <xf numFmtId="0" fontId="1" fillId="0" borderId="1" xfId="0" applyFont="1" applyBorder="1" applyAlignment="1">
      <alignment horizontal="center" vertical="center" wrapText="1"/>
    </xf>
    <xf numFmtId="0" fontId="1" fillId="0" borderId="31" xfId="0" applyFont="1" applyBorder="1" applyAlignment="1">
      <alignment wrapText="1"/>
    </xf>
    <xf numFmtId="0" fontId="3"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A16" zoomScale="68" zoomScaleNormal="68" zoomScaleSheetLayoutView="70" zoomScalePageLayoutView="55" workbookViewId="0">
      <selection activeCell="C31" sqref="C31"/>
    </sheetView>
  </sheetViews>
  <sheetFormatPr baseColWidth="10" defaultColWidth="11.42578125" defaultRowHeight="15" x14ac:dyDescent="0.25"/>
  <cols>
    <col min="1" max="1" width="13.28515625" style="8" customWidth="1"/>
    <col min="2" max="2" width="64.140625" style="31"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6"/>
      <c r="B2" s="73" t="s">
        <v>0</v>
      </c>
      <c r="C2" s="73"/>
      <c r="D2" s="73"/>
      <c r="E2" s="73"/>
      <c r="F2" s="73"/>
      <c r="G2" s="73"/>
      <c r="H2" s="73"/>
      <c r="I2" s="73"/>
      <c r="J2" s="73"/>
      <c r="K2" s="73"/>
      <c r="L2" s="73"/>
      <c r="M2" s="73"/>
      <c r="N2" s="78" t="s">
        <v>37</v>
      </c>
      <c r="O2" s="78"/>
    </row>
    <row r="3" spans="1:15" ht="15.75" customHeight="1" x14ac:dyDescent="0.25">
      <c r="A3" s="66"/>
      <c r="B3" s="73" t="s">
        <v>1</v>
      </c>
      <c r="C3" s="73"/>
      <c r="D3" s="73"/>
      <c r="E3" s="73"/>
      <c r="F3" s="73"/>
      <c r="G3" s="73"/>
      <c r="H3" s="73"/>
      <c r="I3" s="73"/>
      <c r="J3" s="73"/>
      <c r="K3" s="73"/>
      <c r="L3" s="73"/>
      <c r="M3" s="73"/>
      <c r="N3" s="78" t="s">
        <v>40</v>
      </c>
      <c r="O3" s="78"/>
    </row>
    <row r="4" spans="1:15" ht="16.5" customHeight="1" x14ac:dyDescent="0.25">
      <c r="A4" s="66"/>
      <c r="B4" s="73" t="s">
        <v>36</v>
      </c>
      <c r="C4" s="73"/>
      <c r="D4" s="73"/>
      <c r="E4" s="73"/>
      <c r="F4" s="73"/>
      <c r="G4" s="73"/>
      <c r="H4" s="73"/>
      <c r="I4" s="73"/>
      <c r="J4" s="73"/>
      <c r="K4" s="73"/>
      <c r="L4" s="73"/>
      <c r="M4" s="73"/>
      <c r="N4" s="78" t="s">
        <v>41</v>
      </c>
      <c r="O4" s="78"/>
    </row>
    <row r="5" spans="1:15" ht="15" customHeight="1" x14ac:dyDescent="0.25">
      <c r="A5" s="66"/>
      <c r="B5" s="73"/>
      <c r="C5" s="73"/>
      <c r="D5" s="73"/>
      <c r="E5" s="73"/>
      <c r="F5" s="73"/>
      <c r="G5" s="73"/>
      <c r="H5" s="73"/>
      <c r="I5" s="73"/>
      <c r="J5" s="73"/>
      <c r="K5" s="73"/>
      <c r="L5" s="73"/>
      <c r="M5" s="73"/>
      <c r="N5" s="78" t="s">
        <v>38</v>
      </c>
      <c r="O5" s="78"/>
    </row>
    <row r="7" spans="1:15" x14ac:dyDescent="0.25">
      <c r="A7" s="11" t="s">
        <v>39</v>
      </c>
    </row>
    <row r="8" spans="1:15" x14ac:dyDescent="0.25">
      <c r="A8" s="11"/>
    </row>
    <row r="9" spans="1:15" x14ac:dyDescent="0.25">
      <c r="A9" s="12" t="s">
        <v>29</v>
      </c>
    </row>
    <row r="10" spans="1:15" ht="25.5" customHeight="1" x14ac:dyDescent="0.25">
      <c r="A10" s="47" t="s">
        <v>28</v>
      </c>
      <c r="B10" s="47"/>
      <c r="C10" s="13"/>
      <c r="E10" s="14" t="s">
        <v>21</v>
      </c>
      <c r="F10" s="52"/>
      <c r="G10" s="53"/>
      <c r="K10" s="15" t="s">
        <v>16</v>
      </c>
      <c r="L10" s="54"/>
      <c r="M10" s="55"/>
      <c r="N10" s="56"/>
    </row>
    <row r="11" spans="1:15" ht="15.75" thickBot="1" x14ac:dyDescent="0.3">
      <c r="A11" s="13"/>
      <c r="B11" s="32"/>
      <c r="C11" s="13"/>
      <c r="E11" s="16"/>
      <c r="F11" s="16"/>
      <c r="G11" s="16"/>
      <c r="K11" s="17"/>
      <c r="L11" s="18"/>
      <c r="M11" s="18"/>
      <c r="N11" s="18"/>
    </row>
    <row r="12" spans="1:15" ht="30.75" customHeight="1" thickBot="1" x14ac:dyDescent="0.3">
      <c r="A12" s="67" t="s">
        <v>26</v>
      </c>
      <c r="B12" s="68"/>
      <c r="C12" s="19"/>
      <c r="D12" s="49" t="s">
        <v>17</v>
      </c>
      <c r="E12" s="50"/>
      <c r="F12" s="50"/>
      <c r="G12" s="51"/>
      <c r="H12" s="7"/>
      <c r="I12" s="26"/>
      <c r="J12" s="26"/>
      <c r="K12" s="17"/>
    </row>
    <row r="13" spans="1:15" ht="15.75" thickBot="1" x14ac:dyDescent="0.3">
      <c r="A13" s="69"/>
      <c r="B13" s="70"/>
      <c r="C13" s="19"/>
      <c r="D13" s="18"/>
      <c r="E13" s="16"/>
      <c r="F13" s="16"/>
      <c r="G13" s="16"/>
      <c r="K13" s="17"/>
    </row>
    <row r="14" spans="1:15" ht="30" customHeight="1" thickBot="1" x14ac:dyDescent="0.3">
      <c r="A14" s="69"/>
      <c r="B14" s="70"/>
      <c r="C14" s="19"/>
      <c r="D14" s="49" t="s">
        <v>18</v>
      </c>
      <c r="E14" s="50"/>
      <c r="F14" s="50"/>
      <c r="G14" s="51"/>
      <c r="H14" s="7"/>
      <c r="I14" s="26"/>
      <c r="J14" s="26"/>
      <c r="K14" s="17"/>
    </row>
    <row r="15" spans="1:15" ht="18.75" customHeight="1" thickBot="1" x14ac:dyDescent="0.3">
      <c r="A15" s="69"/>
      <c r="B15" s="70"/>
      <c r="C15" s="19"/>
      <c r="E15" s="16"/>
      <c r="F15" s="16"/>
      <c r="G15" s="16"/>
      <c r="K15" s="17"/>
    </row>
    <row r="16" spans="1:15" ht="24" customHeight="1" thickBot="1" x14ac:dyDescent="0.3">
      <c r="A16" s="71"/>
      <c r="B16" s="72"/>
      <c r="C16" s="19"/>
      <c r="D16" s="49" t="s">
        <v>22</v>
      </c>
      <c r="E16" s="50"/>
      <c r="F16" s="50"/>
      <c r="G16" s="51"/>
      <c r="H16" s="7"/>
      <c r="I16" s="26"/>
      <c r="J16" s="26"/>
      <c r="K16" s="17"/>
      <c r="L16" s="18"/>
      <c r="M16" s="18"/>
      <c r="N16" s="18"/>
    </row>
    <row r="17" spans="1:15" x14ac:dyDescent="0.25">
      <c r="A17" s="13"/>
      <c r="B17" s="32"/>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57.5" customHeight="1" x14ac:dyDescent="0.2">
      <c r="A20" s="35">
        <v>1</v>
      </c>
      <c r="B20" s="40" t="s">
        <v>45</v>
      </c>
      <c r="C20" s="36"/>
      <c r="D20" s="34">
        <v>2</v>
      </c>
      <c r="E20" s="37" t="s">
        <v>44</v>
      </c>
      <c r="F20" s="38"/>
      <c r="G20" s="39">
        <v>0</v>
      </c>
      <c r="H20" s="1">
        <f t="shared" ref="H20:H31" si="0">+ROUND(F20*G20,0)</f>
        <v>0</v>
      </c>
      <c r="I20" s="25">
        <v>0</v>
      </c>
      <c r="J20" s="1">
        <f t="shared" ref="J20:J31" si="1">ROUND(F20*I20,0)</f>
        <v>0</v>
      </c>
      <c r="K20" s="1">
        <f t="shared" ref="K20:K31" si="2">ROUND(F20+H20+J20,0)</f>
        <v>0</v>
      </c>
      <c r="L20" s="1">
        <f>ROUND(F20*D20,0)</f>
        <v>0</v>
      </c>
      <c r="M20" s="1">
        <f>ROUND(L20*G20,0)</f>
        <v>0</v>
      </c>
      <c r="N20" s="1">
        <f t="shared" ref="N20:N31" si="3">ROUND(L20*I20,0)</f>
        <v>0</v>
      </c>
      <c r="O20" s="2">
        <f t="shared" ref="O20:O31" si="4">ROUND(L20+N20+M20,0)</f>
        <v>0</v>
      </c>
    </row>
    <row r="21" spans="1:15" s="22" customFormat="1" ht="136.5" customHeight="1" x14ac:dyDescent="0.2">
      <c r="A21" s="35">
        <f>1+A20</f>
        <v>2</v>
      </c>
      <c r="B21" s="40" t="s">
        <v>46</v>
      </c>
      <c r="C21" s="36"/>
      <c r="D21" s="34">
        <v>1</v>
      </c>
      <c r="E21" s="37" t="s">
        <v>44</v>
      </c>
      <c r="F21" s="38"/>
      <c r="G21" s="39">
        <v>0</v>
      </c>
      <c r="H21" s="1">
        <f t="shared" si="0"/>
        <v>0</v>
      </c>
      <c r="I21" s="25">
        <v>0</v>
      </c>
      <c r="J21" s="1">
        <f t="shared" si="1"/>
        <v>0</v>
      </c>
      <c r="K21" s="1">
        <f t="shared" si="2"/>
        <v>0</v>
      </c>
      <c r="L21" s="1">
        <f t="shared" ref="L21:L31" si="5">ROUND(F21*D21,0)</f>
        <v>0</v>
      </c>
      <c r="M21" s="1">
        <f t="shared" ref="M21:M31" si="6">ROUND(L21*G21,0)</f>
        <v>0</v>
      </c>
      <c r="N21" s="1">
        <f t="shared" si="3"/>
        <v>0</v>
      </c>
      <c r="O21" s="2">
        <f t="shared" si="4"/>
        <v>0</v>
      </c>
    </row>
    <row r="22" spans="1:15" s="22" customFormat="1" ht="143.25" customHeight="1" x14ac:dyDescent="0.2">
      <c r="A22" s="35">
        <f t="shared" ref="A22:A31" si="7">1+A21</f>
        <v>3</v>
      </c>
      <c r="B22" s="40" t="s">
        <v>47</v>
      </c>
      <c r="C22" s="36"/>
      <c r="D22" s="34">
        <v>4</v>
      </c>
      <c r="E22" s="37" t="s">
        <v>44</v>
      </c>
      <c r="F22" s="38"/>
      <c r="G22" s="39">
        <v>0</v>
      </c>
      <c r="H22" s="1">
        <f t="shared" si="0"/>
        <v>0</v>
      </c>
      <c r="I22" s="25">
        <v>0</v>
      </c>
      <c r="J22" s="1">
        <f t="shared" si="1"/>
        <v>0</v>
      </c>
      <c r="K22" s="1">
        <f t="shared" si="2"/>
        <v>0</v>
      </c>
      <c r="L22" s="1">
        <f t="shared" si="5"/>
        <v>0</v>
      </c>
      <c r="M22" s="1">
        <f t="shared" si="6"/>
        <v>0</v>
      </c>
      <c r="N22" s="1">
        <f t="shared" si="3"/>
        <v>0</v>
      </c>
      <c r="O22" s="2">
        <f t="shared" si="4"/>
        <v>0</v>
      </c>
    </row>
    <row r="23" spans="1:15" s="22" customFormat="1" ht="122.25" customHeight="1" x14ac:dyDescent="0.2">
      <c r="A23" s="35">
        <f t="shared" si="7"/>
        <v>4</v>
      </c>
      <c r="B23" s="40" t="s">
        <v>48</v>
      </c>
      <c r="C23" s="36"/>
      <c r="D23" s="34">
        <v>1</v>
      </c>
      <c r="E23" s="37" t="s">
        <v>44</v>
      </c>
      <c r="F23" s="38"/>
      <c r="G23" s="39">
        <v>0</v>
      </c>
      <c r="H23" s="1">
        <f t="shared" si="0"/>
        <v>0</v>
      </c>
      <c r="I23" s="25">
        <v>0</v>
      </c>
      <c r="J23" s="1">
        <f t="shared" si="1"/>
        <v>0</v>
      </c>
      <c r="K23" s="1">
        <f t="shared" si="2"/>
        <v>0</v>
      </c>
      <c r="L23" s="1">
        <f t="shared" si="5"/>
        <v>0</v>
      </c>
      <c r="M23" s="1">
        <f t="shared" si="6"/>
        <v>0</v>
      </c>
      <c r="N23" s="1">
        <f t="shared" si="3"/>
        <v>0</v>
      </c>
      <c r="O23" s="2">
        <f t="shared" si="4"/>
        <v>0</v>
      </c>
    </row>
    <row r="24" spans="1:15" s="22" customFormat="1" ht="123" customHeight="1" x14ac:dyDescent="0.2">
      <c r="A24" s="35">
        <f t="shared" si="7"/>
        <v>5</v>
      </c>
      <c r="B24" s="40" t="s">
        <v>49</v>
      </c>
      <c r="C24" s="36"/>
      <c r="D24" s="34">
        <v>1</v>
      </c>
      <c r="E24" s="37" t="s">
        <v>44</v>
      </c>
      <c r="F24" s="38"/>
      <c r="G24" s="39">
        <v>0</v>
      </c>
      <c r="H24" s="1">
        <f t="shared" si="0"/>
        <v>0</v>
      </c>
      <c r="I24" s="25">
        <v>0</v>
      </c>
      <c r="J24" s="1">
        <f t="shared" si="1"/>
        <v>0</v>
      </c>
      <c r="K24" s="1">
        <f t="shared" si="2"/>
        <v>0</v>
      </c>
      <c r="L24" s="1">
        <f t="shared" si="5"/>
        <v>0</v>
      </c>
      <c r="M24" s="1">
        <f t="shared" si="6"/>
        <v>0</v>
      </c>
      <c r="N24" s="1">
        <f t="shared" si="3"/>
        <v>0</v>
      </c>
      <c r="O24" s="2">
        <f t="shared" si="4"/>
        <v>0</v>
      </c>
    </row>
    <row r="25" spans="1:15" s="22" customFormat="1" ht="134.25" customHeight="1" x14ac:dyDescent="0.2">
      <c r="A25" s="35">
        <f t="shared" si="7"/>
        <v>6</v>
      </c>
      <c r="B25" s="40" t="s">
        <v>50</v>
      </c>
      <c r="C25" s="36"/>
      <c r="D25" s="34">
        <v>1</v>
      </c>
      <c r="E25" s="37" t="s">
        <v>44</v>
      </c>
      <c r="F25" s="38"/>
      <c r="G25" s="39">
        <v>0</v>
      </c>
      <c r="H25" s="1">
        <f t="shared" si="0"/>
        <v>0</v>
      </c>
      <c r="I25" s="25">
        <v>0</v>
      </c>
      <c r="J25" s="1">
        <f t="shared" si="1"/>
        <v>0</v>
      </c>
      <c r="K25" s="1">
        <f t="shared" si="2"/>
        <v>0</v>
      </c>
      <c r="L25" s="1">
        <f t="shared" si="5"/>
        <v>0</v>
      </c>
      <c r="M25" s="1">
        <f t="shared" si="6"/>
        <v>0</v>
      </c>
      <c r="N25" s="1">
        <f t="shared" si="3"/>
        <v>0</v>
      </c>
      <c r="O25" s="2">
        <f t="shared" si="4"/>
        <v>0</v>
      </c>
    </row>
    <row r="26" spans="1:15" s="22" customFormat="1" ht="126" customHeight="1" x14ac:dyDescent="0.2">
      <c r="A26" s="35">
        <f t="shared" si="7"/>
        <v>7</v>
      </c>
      <c r="B26" s="40" t="s">
        <v>51</v>
      </c>
      <c r="C26" s="36"/>
      <c r="D26" s="34">
        <v>4</v>
      </c>
      <c r="E26" s="37" t="s">
        <v>44</v>
      </c>
      <c r="F26" s="38"/>
      <c r="G26" s="39">
        <v>0</v>
      </c>
      <c r="H26" s="1">
        <f t="shared" si="0"/>
        <v>0</v>
      </c>
      <c r="I26" s="25">
        <v>0</v>
      </c>
      <c r="J26" s="1">
        <f t="shared" si="1"/>
        <v>0</v>
      </c>
      <c r="K26" s="1">
        <f t="shared" si="2"/>
        <v>0</v>
      </c>
      <c r="L26" s="1">
        <f t="shared" si="5"/>
        <v>0</v>
      </c>
      <c r="M26" s="1">
        <f t="shared" si="6"/>
        <v>0</v>
      </c>
      <c r="N26" s="1">
        <f t="shared" si="3"/>
        <v>0</v>
      </c>
      <c r="O26" s="2">
        <f t="shared" si="4"/>
        <v>0</v>
      </c>
    </row>
    <row r="27" spans="1:15" s="22" customFormat="1" ht="129.75" customHeight="1" x14ac:dyDescent="0.2">
      <c r="A27" s="35">
        <f t="shared" si="7"/>
        <v>8</v>
      </c>
      <c r="B27" s="40" t="s">
        <v>52</v>
      </c>
      <c r="C27" s="36"/>
      <c r="D27" s="34">
        <v>4</v>
      </c>
      <c r="E27" s="37" t="s">
        <v>44</v>
      </c>
      <c r="F27" s="38"/>
      <c r="G27" s="39">
        <v>0</v>
      </c>
      <c r="H27" s="1">
        <f t="shared" si="0"/>
        <v>0</v>
      </c>
      <c r="I27" s="25">
        <v>0</v>
      </c>
      <c r="J27" s="1">
        <f t="shared" si="1"/>
        <v>0</v>
      </c>
      <c r="K27" s="1">
        <f t="shared" si="2"/>
        <v>0</v>
      </c>
      <c r="L27" s="1">
        <f t="shared" si="5"/>
        <v>0</v>
      </c>
      <c r="M27" s="1">
        <f t="shared" si="6"/>
        <v>0</v>
      </c>
      <c r="N27" s="1">
        <f t="shared" si="3"/>
        <v>0</v>
      </c>
      <c r="O27" s="2">
        <f t="shared" si="4"/>
        <v>0</v>
      </c>
    </row>
    <row r="28" spans="1:15" s="22" customFormat="1" ht="144.75" customHeight="1" x14ac:dyDescent="0.2">
      <c r="A28" s="35">
        <f t="shared" si="7"/>
        <v>9</v>
      </c>
      <c r="B28" s="40" t="s">
        <v>53</v>
      </c>
      <c r="C28" s="36"/>
      <c r="D28" s="34">
        <v>1</v>
      </c>
      <c r="E28" s="37" t="s">
        <v>44</v>
      </c>
      <c r="F28" s="38"/>
      <c r="G28" s="39">
        <v>0</v>
      </c>
      <c r="H28" s="1">
        <f t="shared" si="0"/>
        <v>0</v>
      </c>
      <c r="I28" s="25">
        <v>0</v>
      </c>
      <c r="J28" s="1">
        <f t="shared" si="1"/>
        <v>0</v>
      </c>
      <c r="K28" s="1">
        <f t="shared" si="2"/>
        <v>0</v>
      </c>
      <c r="L28" s="1">
        <f t="shared" si="5"/>
        <v>0</v>
      </c>
      <c r="M28" s="1">
        <f t="shared" si="6"/>
        <v>0</v>
      </c>
      <c r="N28" s="1">
        <f t="shared" si="3"/>
        <v>0</v>
      </c>
      <c r="O28" s="2">
        <f t="shared" si="4"/>
        <v>0</v>
      </c>
    </row>
    <row r="29" spans="1:15" s="22" customFormat="1" ht="158.25" customHeight="1" x14ac:dyDescent="0.2">
      <c r="A29" s="35">
        <f>1+A28</f>
        <v>10</v>
      </c>
      <c r="B29" s="40" t="s">
        <v>54</v>
      </c>
      <c r="C29" s="36"/>
      <c r="D29" s="34">
        <v>2</v>
      </c>
      <c r="E29" s="37" t="s">
        <v>44</v>
      </c>
      <c r="F29" s="38"/>
      <c r="G29" s="39">
        <v>0</v>
      </c>
      <c r="H29" s="1">
        <f t="shared" si="0"/>
        <v>0</v>
      </c>
      <c r="I29" s="25">
        <v>0</v>
      </c>
      <c r="J29" s="1">
        <f t="shared" si="1"/>
        <v>0</v>
      </c>
      <c r="K29" s="1">
        <f t="shared" si="2"/>
        <v>0</v>
      </c>
      <c r="L29" s="1">
        <f t="shared" si="5"/>
        <v>0</v>
      </c>
      <c r="M29" s="1">
        <f t="shared" si="6"/>
        <v>0</v>
      </c>
      <c r="N29" s="1">
        <f t="shared" si="3"/>
        <v>0</v>
      </c>
      <c r="O29" s="2">
        <f t="shared" si="4"/>
        <v>0</v>
      </c>
    </row>
    <row r="30" spans="1:15" s="22" customFormat="1" ht="170.25" customHeight="1" x14ac:dyDescent="0.2">
      <c r="A30" s="35">
        <f t="shared" si="7"/>
        <v>11</v>
      </c>
      <c r="B30" s="40" t="s">
        <v>55</v>
      </c>
      <c r="C30" s="36"/>
      <c r="D30" s="37">
        <v>2</v>
      </c>
      <c r="E30" s="37" t="s">
        <v>44</v>
      </c>
      <c r="F30" s="38"/>
      <c r="G30" s="39">
        <v>0</v>
      </c>
      <c r="H30" s="79">
        <f t="shared" si="0"/>
        <v>0</v>
      </c>
      <c r="I30" s="39">
        <v>0</v>
      </c>
      <c r="J30" s="79">
        <f t="shared" si="1"/>
        <v>0</v>
      </c>
      <c r="K30" s="79">
        <f t="shared" si="2"/>
        <v>0</v>
      </c>
      <c r="L30" s="1">
        <f t="shared" si="5"/>
        <v>0</v>
      </c>
      <c r="M30" s="1">
        <f t="shared" si="6"/>
        <v>0</v>
      </c>
      <c r="N30" s="1">
        <f t="shared" si="3"/>
        <v>0</v>
      </c>
      <c r="O30" s="2">
        <f t="shared" si="4"/>
        <v>0</v>
      </c>
    </row>
    <row r="31" spans="1:15" s="22" customFormat="1" ht="129.75" customHeight="1" x14ac:dyDescent="0.2">
      <c r="A31" s="82">
        <f t="shared" si="7"/>
        <v>12</v>
      </c>
      <c r="B31" s="81" t="s">
        <v>56</v>
      </c>
      <c r="C31" s="29"/>
      <c r="D31" s="80">
        <v>1</v>
      </c>
      <c r="E31" s="80" t="s">
        <v>57</v>
      </c>
      <c r="F31" s="30"/>
      <c r="G31" s="25">
        <v>0</v>
      </c>
      <c r="H31" s="1">
        <f t="shared" si="0"/>
        <v>0</v>
      </c>
      <c r="I31" s="25">
        <v>0</v>
      </c>
      <c r="J31" s="1">
        <f t="shared" si="1"/>
        <v>0</v>
      </c>
      <c r="K31" s="1">
        <f t="shared" si="2"/>
        <v>0</v>
      </c>
      <c r="L31" s="1">
        <f t="shared" si="5"/>
        <v>0</v>
      </c>
      <c r="M31" s="1">
        <f t="shared" si="6"/>
        <v>0</v>
      </c>
      <c r="N31" s="1">
        <f t="shared" si="3"/>
        <v>0</v>
      </c>
      <c r="O31" s="2">
        <f t="shared" si="4"/>
        <v>0</v>
      </c>
    </row>
    <row r="32" spans="1:15" s="22" customFormat="1" ht="42" customHeight="1" thickBot="1" x14ac:dyDescent="0.25">
      <c r="A32" s="19"/>
      <c r="B32" s="59"/>
      <c r="C32" s="59"/>
      <c r="D32" s="59"/>
      <c r="E32" s="59"/>
      <c r="F32" s="59"/>
      <c r="G32" s="59"/>
      <c r="H32" s="59"/>
      <c r="I32" s="59"/>
      <c r="J32" s="59"/>
      <c r="K32" s="59"/>
      <c r="L32" s="59"/>
      <c r="M32" s="60" t="s">
        <v>35</v>
      </c>
      <c r="N32" s="60"/>
      <c r="O32" s="28">
        <f>SUMIF(G:G,0%,L:L)</f>
        <v>0</v>
      </c>
    </row>
    <row r="33" spans="1:15" s="22" customFormat="1" ht="39" customHeight="1" thickBot="1" x14ac:dyDescent="0.25">
      <c r="A33" s="45" t="s">
        <v>24</v>
      </c>
      <c r="B33" s="46"/>
      <c r="C33" s="46"/>
      <c r="D33" s="46"/>
      <c r="E33" s="46"/>
      <c r="F33" s="46"/>
      <c r="G33" s="46"/>
      <c r="H33" s="46"/>
      <c r="I33" s="46"/>
      <c r="J33" s="46"/>
      <c r="K33" s="46"/>
      <c r="L33" s="46"/>
      <c r="M33" s="61" t="s">
        <v>10</v>
      </c>
      <c r="N33" s="61"/>
      <c r="O33" s="4">
        <f>SUMIF(G:G,5%,L:L)</f>
        <v>0</v>
      </c>
    </row>
    <row r="34" spans="1:15" s="22" customFormat="1" ht="30" customHeight="1" x14ac:dyDescent="0.2">
      <c r="A34" s="41" t="s">
        <v>42</v>
      </c>
      <c r="B34" s="42"/>
      <c r="C34" s="42"/>
      <c r="D34" s="42"/>
      <c r="E34" s="42"/>
      <c r="F34" s="42"/>
      <c r="G34" s="42"/>
      <c r="H34" s="42"/>
      <c r="I34" s="42"/>
      <c r="J34" s="42"/>
      <c r="K34" s="42"/>
      <c r="L34" s="43"/>
      <c r="M34" s="61" t="s">
        <v>11</v>
      </c>
      <c r="N34" s="61"/>
      <c r="O34" s="4">
        <f>SUMIF(G:G,19%,L:L)</f>
        <v>0</v>
      </c>
    </row>
    <row r="35" spans="1:15" s="22" customFormat="1" ht="30" customHeight="1" x14ac:dyDescent="0.2">
      <c r="A35" s="44"/>
      <c r="B35" s="44"/>
      <c r="C35" s="44"/>
      <c r="D35" s="44"/>
      <c r="E35" s="44"/>
      <c r="F35" s="44"/>
      <c r="G35" s="44"/>
      <c r="H35" s="44"/>
      <c r="I35" s="44"/>
      <c r="J35" s="44"/>
      <c r="K35" s="44"/>
      <c r="L35" s="44"/>
      <c r="M35" s="62" t="s">
        <v>7</v>
      </c>
      <c r="N35" s="63"/>
      <c r="O35" s="5">
        <f>SUM(O32:O34)</f>
        <v>0</v>
      </c>
    </row>
    <row r="36" spans="1:15" s="22" customFormat="1" ht="30" customHeight="1" x14ac:dyDescent="0.2">
      <c r="A36" s="44"/>
      <c r="B36" s="44"/>
      <c r="C36" s="44"/>
      <c r="D36" s="44"/>
      <c r="E36" s="44"/>
      <c r="F36" s="44"/>
      <c r="G36" s="44"/>
      <c r="H36" s="44"/>
      <c r="I36" s="44"/>
      <c r="J36" s="44"/>
      <c r="K36" s="44"/>
      <c r="L36" s="44"/>
      <c r="M36" s="64" t="s">
        <v>12</v>
      </c>
      <c r="N36" s="65"/>
      <c r="O36" s="6">
        <f>ROUND(O33*5%,0)</f>
        <v>0</v>
      </c>
    </row>
    <row r="37" spans="1:15" s="22" customFormat="1" ht="30" customHeight="1" x14ac:dyDescent="0.2">
      <c r="A37" s="44"/>
      <c r="B37" s="44"/>
      <c r="C37" s="44"/>
      <c r="D37" s="44"/>
      <c r="E37" s="44"/>
      <c r="F37" s="44"/>
      <c r="G37" s="44"/>
      <c r="H37" s="44"/>
      <c r="I37" s="44"/>
      <c r="J37" s="44"/>
      <c r="K37" s="44"/>
      <c r="L37" s="44"/>
      <c r="M37" s="64" t="s">
        <v>13</v>
      </c>
      <c r="N37" s="65"/>
      <c r="O37" s="4">
        <f>ROUND(O34*19%,0)</f>
        <v>0</v>
      </c>
    </row>
    <row r="38" spans="1:15" s="22" customFormat="1" ht="30" customHeight="1" x14ac:dyDescent="0.2">
      <c r="A38" s="44"/>
      <c r="B38" s="44"/>
      <c r="C38" s="44"/>
      <c r="D38" s="44"/>
      <c r="E38" s="44"/>
      <c r="F38" s="44"/>
      <c r="G38" s="44"/>
      <c r="H38" s="44"/>
      <c r="I38" s="44"/>
      <c r="J38" s="44"/>
      <c r="K38" s="44"/>
      <c r="L38" s="44"/>
      <c r="M38" s="62" t="s">
        <v>14</v>
      </c>
      <c r="N38" s="63"/>
      <c r="O38" s="5">
        <f>SUM(O36:O37)</f>
        <v>0</v>
      </c>
    </row>
    <row r="39" spans="1:15" s="22" customFormat="1" ht="30" customHeight="1" x14ac:dyDescent="0.2">
      <c r="A39" s="44"/>
      <c r="B39" s="44"/>
      <c r="C39" s="44"/>
      <c r="D39" s="44"/>
      <c r="E39" s="44"/>
      <c r="F39" s="44"/>
      <c r="G39" s="44"/>
      <c r="H39" s="44"/>
      <c r="I39" s="44"/>
      <c r="J39" s="44"/>
      <c r="K39" s="44"/>
      <c r="L39" s="44"/>
      <c r="M39" s="76" t="s">
        <v>33</v>
      </c>
      <c r="N39" s="77"/>
      <c r="O39" s="4">
        <f>SUMIF(I:I,8%,N:N)</f>
        <v>0</v>
      </c>
    </row>
    <row r="40" spans="1:15" s="22" customFormat="1" ht="37.5" customHeight="1" x14ac:dyDescent="0.2">
      <c r="A40" s="44"/>
      <c r="B40" s="44"/>
      <c r="C40" s="44"/>
      <c r="D40" s="44"/>
      <c r="E40" s="44"/>
      <c r="F40" s="44"/>
      <c r="G40" s="44"/>
      <c r="H40" s="44"/>
      <c r="I40" s="44"/>
      <c r="J40" s="44"/>
      <c r="K40" s="44"/>
      <c r="L40" s="44"/>
      <c r="M40" s="74" t="s">
        <v>32</v>
      </c>
      <c r="N40" s="75"/>
      <c r="O40" s="5">
        <f>SUM(O39)</f>
        <v>0</v>
      </c>
    </row>
    <row r="41" spans="1:15" s="22" customFormat="1" ht="44.25" customHeight="1" x14ac:dyDescent="0.2">
      <c r="A41" s="44"/>
      <c r="B41" s="44"/>
      <c r="C41" s="44"/>
      <c r="D41" s="44"/>
      <c r="E41" s="44"/>
      <c r="F41" s="44"/>
      <c r="G41" s="44"/>
      <c r="H41" s="44"/>
      <c r="I41" s="44"/>
      <c r="J41" s="44"/>
      <c r="K41" s="44"/>
      <c r="L41" s="44"/>
      <c r="M41" s="74" t="s">
        <v>15</v>
      </c>
      <c r="N41" s="75"/>
      <c r="O41" s="5">
        <f>+O35+O38+O40</f>
        <v>0</v>
      </c>
    </row>
    <row r="44" spans="1:15" x14ac:dyDescent="0.25">
      <c r="B44" s="33"/>
      <c r="C44" s="27"/>
    </row>
    <row r="45" spans="1:15" x14ac:dyDescent="0.25">
      <c r="B45" s="57"/>
      <c r="C45" s="57"/>
    </row>
    <row r="46" spans="1:15" ht="15.75" thickBot="1" x14ac:dyDescent="0.3">
      <c r="B46" s="58"/>
      <c r="C46" s="58"/>
    </row>
    <row r="47" spans="1:15" x14ac:dyDescent="0.25">
      <c r="B47" s="48" t="s">
        <v>20</v>
      </c>
      <c r="C47" s="48"/>
    </row>
    <row r="49" spans="1:1" x14ac:dyDescent="0.25">
      <c r="A49" s="23" t="s">
        <v>43</v>
      </c>
    </row>
  </sheetData>
  <sheetProtection algorithmName="SHA-512" hashValue="xB9+QHgoyo+8agZGoD2xePICrPM3CAIfYPos4jmGfi7dbEoIw/sGk/2quPRg3urkeed/dvvWpZWsd6vprfKqzw==" saltValue="PuCvNJaebwZjD6J0HJzEWQ==" spinCount="100000" sheet="1" selectLockedCells="1"/>
  <mergeCells count="30">
    <mergeCell ref="M38:N38"/>
    <mergeCell ref="M41:N41"/>
    <mergeCell ref="M39:N39"/>
    <mergeCell ref="M40:N40"/>
    <mergeCell ref="N2:O2"/>
    <mergeCell ref="N3:O3"/>
    <mergeCell ref="N4:O4"/>
    <mergeCell ref="N5:O5"/>
    <mergeCell ref="A2:A5"/>
    <mergeCell ref="D12:G12"/>
    <mergeCell ref="A12:B16"/>
    <mergeCell ref="B2:M2"/>
    <mergeCell ref="B3:M3"/>
    <mergeCell ref="B4:M5"/>
    <mergeCell ref="A34:L41"/>
    <mergeCell ref="A33:L33"/>
    <mergeCell ref="A10:B10"/>
    <mergeCell ref="B47:C47"/>
    <mergeCell ref="D14:G14"/>
    <mergeCell ref="D16:G16"/>
    <mergeCell ref="F10:G10"/>
    <mergeCell ref="L10:N10"/>
    <mergeCell ref="B45:C46"/>
    <mergeCell ref="B32:L32"/>
    <mergeCell ref="M32:N32"/>
    <mergeCell ref="M33:N33"/>
    <mergeCell ref="M34:N34"/>
    <mergeCell ref="M35:N35"/>
    <mergeCell ref="M36:N36"/>
    <mergeCell ref="M37:N37"/>
  </mergeCells>
  <dataValidations count="1">
    <dataValidation type="whole" allowBlank="1" showInputMessage="1" showErrorMessage="1" sqref="F20:F31"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G20:G31</xm:sqref>
        </x14:dataValidation>
        <x14:dataValidation type="list" allowBlank="1" showInputMessage="1" showErrorMessage="1" xr:uid="{F74C0D9E-9A65-4B0B-A554-3D5A67133230}">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2023-11-24T15:56:17Z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